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/>
  </bookViews>
  <sheets>
    <sheet name="Planilla Compr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0" i="1" l="1"/>
  <c r="D7" i="1"/>
  <c r="D6" i="1"/>
  <c r="G5" i="1"/>
  <c r="C4" i="1"/>
  <c r="I3" i="1"/>
  <c r="F3" i="1"/>
  <c r="I20" i="1" l="1"/>
  <c r="C5" i="1" l="1"/>
  <c r="G16" i="1" l="1"/>
  <c r="I21" i="1" l="1"/>
  <c r="I22" i="1"/>
  <c r="G13" i="1"/>
  <c r="I23" i="1" l="1"/>
</calcChain>
</file>

<file path=xl/sharedStrings.xml><?xml version="1.0" encoding="utf-8"?>
<sst xmlns="http://schemas.openxmlformats.org/spreadsheetml/2006/main" count="80" uniqueCount="80">
  <si>
    <t xml:space="preserve">CONVOCATORIA: </t>
  </si>
  <si>
    <t>U.A.:</t>
  </si>
  <si>
    <t>CÓDIGO:</t>
  </si>
  <si>
    <t>TÍTULO DEL PROYECTO:</t>
  </si>
  <si>
    <t>DIRECTOR:</t>
  </si>
  <si>
    <t>CO-DIRECTOR:</t>
  </si>
  <si>
    <t>FECHA DE EJECUCIÓN</t>
  </si>
  <si>
    <t>Inicio:</t>
  </si>
  <si>
    <t>SOLICITUD</t>
  </si>
  <si>
    <t>Número:</t>
  </si>
  <si>
    <t>Fin:</t>
  </si>
  <si>
    <t>Fecha: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</si>
  <si>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</si>
  <si>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</si>
  <si>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</si>
  <si>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</si>
  <si>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</si>
  <si>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</si>
  <si>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D</t>
  </si>
  <si>
    <t>SALDO DISPONIBLE A LA FECHA</t>
  </si>
  <si>
    <t>A-B-C</t>
  </si>
  <si>
    <t>C1</t>
  </si>
  <si>
    <t>Monto de rendiciones aprobadas por la SIDT a la fecha:</t>
  </si>
  <si>
    <t>Monto de rendiciones pendientes a la fecha:</t>
  </si>
  <si>
    <t>C - C1</t>
  </si>
  <si>
    <t>Item</t>
  </si>
  <si>
    <t>CUIT</t>
  </si>
  <si>
    <t>Rubro</t>
  </si>
  <si>
    <t>Denominación del bien, servicio o accesorio</t>
  </si>
  <si>
    <t>Marca y Modelo</t>
  </si>
  <si>
    <t>Descripción - Características</t>
  </si>
  <si>
    <t>Razón Social</t>
  </si>
  <si>
    <t>Domicilio</t>
  </si>
  <si>
    <t>Teléfono</t>
  </si>
  <si>
    <t>Correo Electrónico</t>
  </si>
  <si>
    <t>Cantidad</t>
  </si>
  <si>
    <t>Precio Unitario</t>
  </si>
  <si>
    <t>Importe Total</t>
  </si>
  <si>
    <t>TOTAL</t>
  </si>
  <si>
    <t>INFORMACIÓN SOBRE EL PROVEEDOR</t>
  </si>
  <si>
    <t>BIENES, SERVICIOS O ACCESORIOS REQUERIDOS</t>
  </si>
  <si>
    <t>FIRMA Y ACLARACIÓN | SIDT</t>
  </si>
  <si>
    <t>ECANA</t>
  </si>
  <si>
    <t>SIB 2017</t>
  </si>
  <si>
    <t>ECEJJ</t>
  </si>
  <si>
    <t>SPU VT Agregando Valor 2016</t>
  </si>
  <si>
    <t>ET</t>
  </si>
  <si>
    <t>SPU VT Sábato 2015</t>
  </si>
  <si>
    <t>IADH</t>
  </si>
  <si>
    <t>SPU Coop. y Econo Social 2016</t>
  </si>
  <si>
    <t>CITNOBA</t>
  </si>
  <si>
    <t>CIC PIT-AP-BA 2016</t>
  </si>
  <si>
    <t>ITT</t>
  </si>
  <si>
    <t>Jóvenes Emprendedores 2016</t>
  </si>
  <si>
    <t>IDI</t>
  </si>
  <si>
    <t>Jóvenes Emprendedores 2014</t>
  </si>
  <si>
    <t>IPG</t>
  </si>
  <si>
    <t>Fortalecimiento de grupos de Investigación 2014</t>
  </si>
  <si>
    <t>LEMEJ</t>
  </si>
  <si>
    <t>NACT 2012</t>
  </si>
  <si>
    <t>SIDT</t>
  </si>
  <si>
    <t>Otra</t>
  </si>
  <si>
    <t>UNNOBA</t>
  </si>
  <si>
    <t>Otro</t>
  </si>
  <si>
    <t>Bienes de consumo</t>
  </si>
  <si>
    <t>Servicios no personales</t>
  </si>
  <si>
    <t>Bienes de capital</t>
  </si>
  <si>
    <t>Transferencias</t>
  </si>
  <si>
    <t>El proveedor sugerido es representante exclusivo en el país para los bienes requeridos, según se indica en la carta de exclusividad que acompaño.</t>
  </si>
  <si>
    <t>El equipo requerido es patentado o de marca registrada y sólo puede obtenerse de una fuente.</t>
  </si>
  <si>
    <t>El contratista responsable del diseño de un proceso exige la compra de elementos críticos de un proveedor determinado como condición de mantener su garantía de cumplimiento.</t>
  </si>
  <si>
    <t>Otros casos excepcionales, cuando se requiera tomar medidas rápidas como consecuencia de hechos extraordinarios.</t>
  </si>
  <si>
    <t>(marque con una X sobre la derecha las alternativas que considere pertinentes)</t>
  </si>
  <si>
    <t>MOTIVOS POR LOS QUE LOS BIENES, SERVICIOS O ACCESORIOS PUEDEN ADQUIRIRSE UNICAMENTE AL PROVEEDOR MENCIONADO</t>
  </si>
  <si>
    <t xml:space="preserve">La adquisición y/o contratación de los bienes, accesorios  o servicios, son los únicos compatibles con servicios ya realizados o bienes ya existentes, afectados al proyecto. </t>
  </si>
  <si>
    <t>COMPRAS Y CONTRATACIONES REALIZADAS POR LA UNNOBA A LA FECHA:</t>
  </si>
  <si>
    <t>No se encontraron otros oferentes en el mercado local para los bienes o servicios requeridos.</t>
  </si>
  <si>
    <t>ANEXO V</t>
  </si>
  <si>
    <t>SOLICITUD DE AUTORIZACIÓN PARA COMPRA DIRECTA</t>
  </si>
  <si>
    <t>FIRMA Y ACLARACIÓN | INVESTIGADOR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</si>
</sst>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rgb="FF000000"/>
      <name val="Calibri"/>
      <family val="2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113">
    <xf numFmtId="0" fontId="0" fillId="0" borderId="0" xfId="0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/>
    <xf numFmtId="0" fontId="9" fillId="0" borderId="6" xfId="0" applyFont="1" applyBorder="1" applyAlignment="1">
      <alignment horizontal="center" vertical="center" wrapText="1"/>
    </xf>
    <xf numFmtId="0" fontId="4" fillId="5" borderId="6" xfId="0" applyFont="1" applyFill="1" applyBorder="1"/>
    <xf numFmtId="0" fontId="3" fillId="5" borderId="6" xfId="0" applyFont="1" applyFill="1" applyBorder="1"/>
    <xf numFmtId="44" fontId="5" fillId="0" borderId="6" xfId="1" applyFont="1" applyBorder="1" applyAlignment="1">
      <alignment horizontal="center" vertical="center" wrapText="1"/>
    </xf>
    <xf numFmtId="0" fontId="13" fillId="0" borderId="0" xfId="0" applyFont="1"/>
    <xf numFmtId="0" fontId="0" fillId="0" borderId="0" xfId="0" applyBorder="1"/>
    <xf numFmtId="0" fontId="0" fillId="0" borderId="4" xfId="0" applyBorder="1"/>
    <xf numFmtId="0" fontId="4" fillId="2" borderId="2" xfId="0" applyFont="1" applyFill="1" applyBorder="1" applyAlignment="1">
      <alignment horizontal="center" vertical="center" wrapText="1"/>
    </xf>
    <xf numFmtId="0" fontId="8" fillId="0" borderId="6" xfId="2" applyFont="1" applyBorder="1" applyAlignment="1">
      <alignment vertical="center" wrapText="1"/>
    </xf>
    <xf numFmtId="44" fontId="5" fillId="0" borderId="6" xfId="1" applyFont="1" applyBorder="1" applyAlignment="1" applyProtection="1">
      <alignment horizontal="center" vertical="center" wrapText="1"/>
      <protection hidden="1"/>
    </xf>
    <xf numFmtId="14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164" fontId="5" fillId="0" borderId="12" xfId="1" applyNumberFormat="1" applyFont="1" applyBorder="1" applyAlignment="1" applyProtection="1">
      <alignment horizontal="center" vertical="center" wrapText="1"/>
      <protection hidden="1"/>
    </xf>
    <xf numFmtId="0" fontId="3" fillId="5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4" fontId="5" fillId="0" borderId="1" xfId="1" applyFont="1" applyBorder="1" applyAlignment="1">
      <alignment horizontal="center" vertical="center"/>
    </xf>
    <xf numFmtId="44" fontId="5" fillId="0" borderId="3" xfId="1" applyFont="1" applyBorder="1" applyAlignment="1">
      <alignment horizontal="center" vertical="center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4" fontId="5" fillId="0" borderId="6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 t="str">
            <v>-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 t="str">
            <v>-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 t="str">
            <v>-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 t="str">
            <v>-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 t="str">
            <v>-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 t="str">
            <v>-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 t="str">
            <v>-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 t="str">
            <v>-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 t="str">
            <v>-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 t="str">
            <v>-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Ainchil, Jeronimo</v>
          </cell>
          <cell r="D42" t="str">
            <v>Tamarit, Guillermo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 t="str">
            <v>-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 t="str">
            <v>-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 t="str">
            <v>-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 t="str">
            <v>-</v>
          </cell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43231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 t="str">
            <v>-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 t="str">
            <v>-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43252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 t="str">
            <v>-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43155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 t="str">
            <v>-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43155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Federico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E59" t="str">
            <v>SPU  VT Agregando Valor 2017</v>
          </cell>
          <cell r="F59" t="str">
            <v>SIDT</v>
          </cell>
        </row>
        <row r="60">
          <cell r="A60" t="str">
            <v>0419/2018</v>
          </cell>
          <cell r="B60" t="str">
            <v>Modelo de Balance Social aplicable a cooperativas de servicios publicos</v>
          </cell>
          <cell r="C60" t="str">
            <v>Saenz, Mariana</v>
          </cell>
          <cell r="E60" t="str">
            <v>SPU Cooperativismo 2017</v>
          </cell>
          <cell r="F60" t="str">
            <v>SIDT</v>
          </cell>
          <cell r="I60">
            <v>210100</v>
          </cell>
          <cell r="J60">
            <v>200100</v>
          </cell>
        </row>
        <row r="61">
          <cell r="A61" t="str">
            <v>0583/2018</v>
          </cell>
          <cell r="B61" t="str">
            <v>Energía a partir de biomasa</v>
          </cell>
          <cell r="C61" t="str">
            <v>Castillo, María José</v>
          </cell>
          <cell r="E61" t="str">
            <v>SPU Universidad y Desarrollo 2017</v>
          </cell>
          <cell r="F61" t="str">
            <v>SIDT</v>
          </cell>
          <cell r="I61">
            <v>1432390</v>
          </cell>
          <cell r="J61">
            <v>1432390</v>
          </cell>
        </row>
        <row r="62">
          <cell r="A62" t="str">
            <v>0622/2018</v>
          </cell>
          <cell r="B62" t="str">
            <v>Desarrollo de máquina - herramienta flouning para la rectificación de rodillos quebradores de cereales</v>
          </cell>
          <cell r="C62" t="str">
            <v>Ho, Facundo</v>
          </cell>
          <cell r="E62" t="str">
            <v>SPU VT Agregando Valor 2017</v>
          </cell>
          <cell r="F62" t="str">
            <v>SIDT</v>
          </cell>
          <cell r="I62">
            <v>84900</v>
          </cell>
          <cell r="J62">
            <v>84900</v>
          </cell>
        </row>
        <row r="63">
          <cell r="A63" t="str">
            <v>0612/2018</v>
          </cell>
          <cell r="B63" t="str">
            <v>Semáforos solares</v>
          </cell>
          <cell r="C63" t="str">
            <v>Busso, Mauricio</v>
          </cell>
          <cell r="E63" t="str">
            <v>SPU VT Agregando Valor 2017</v>
          </cell>
          <cell r="F63" t="str">
            <v>SIDT</v>
          </cell>
          <cell r="I63">
            <v>149580</v>
          </cell>
          <cell r="J63">
            <v>149580</v>
          </cell>
        </row>
        <row r="64">
          <cell r="A64" t="str">
            <v>0495/2017</v>
          </cell>
          <cell r="B64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4" t="str">
            <v>Garcia Rustici, Pablo</v>
          </cell>
          <cell r="D64" t="str">
            <v>-</v>
          </cell>
          <cell r="E64" t="str">
            <v>3ta Convocatoria del Programa de Cooperativismo y Economía Social</v>
          </cell>
          <cell r="F64" t="str">
            <v>SIDT</v>
          </cell>
          <cell r="G64">
            <v>43497</v>
          </cell>
          <cell r="H64">
            <v>44227</v>
          </cell>
          <cell r="I64">
            <v>211380</v>
          </cell>
          <cell r="J64">
            <v>211380</v>
          </cell>
        </row>
        <row r="65">
          <cell r="A65" t="str">
            <v>1312/2017</v>
          </cell>
          <cell r="B65" t="str">
            <v>Producción de Bioinsecticidas a partir de hongos entomopatógenos</v>
          </cell>
          <cell r="C65" t="str">
            <v>Laureano, Español</v>
          </cell>
          <cell r="D65" t="str">
            <v>-</v>
          </cell>
          <cell r="E65" t="str">
            <v>Programa de Jóvenes Emprendedores y creación de unidades de negocio para estudiantes y graduados de la UNNOBA</v>
          </cell>
          <cell r="F65" t="str">
            <v>SIDT</v>
          </cell>
          <cell r="G65">
            <v>42887</v>
          </cell>
          <cell r="H65">
            <v>43251</v>
          </cell>
          <cell r="I65">
            <v>40000</v>
          </cell>
          <cell r="J65">
            <v>40000</v>
          </cell>
        </row>
        <row r="66">
          <cell r="A66" t="str">
            <v>1313/2017</v>
          </cell>
          <cell r="B66" t="str">
            <v>Cerveza sin TACC</v>
          </cell>
          <cell r="C66" t="str">
            <v>Matías, Franco</v>
          </cell>
          <cell r="D66" t="str">
            <v>-</v>
          </cell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1314/2017</v>
          </cell>
          <cell r="B67" t="str">
            <v>Revalorización del cuerpo femenino con carácter a través del diseño de indumentaria y textil</v>
          </cell>
          <cell r="C67" t="str">
            <v>Tómas, María Agustina</v>
          </cell>
          <cell r="D67" t="str">
            <v>-</v>
          </cell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0124/2016</v>
          </cell>
          <cell r="B68" t="str">
            <v>Bases fisiológicas y genéticas de la tolerancia a stress abiótico en cultivos agrícolas de importancia en el noroeste bonaerense</v>
          </cell>
          <cell r="C68" t="str">
            <v>González, Fernanda</v>
          </cell>
          <cell r="D68" t="str">
            <v>-</v>
          </cell>
          <cell r="E68" t="str">
            <v>PIO CONICET-UNNOBA 2015</v>
          </cell>
          <cell r="F68" t="str">
            <v>SIDT</v>
          </cell>
          <cell r="G68">
            <v>42401</v>
          </cell>
          <cell r="H68">
            <v>43100</v>
          </cell>
          <cell r="I68">
            <v>150000</v>
          </cell>
          <cell r="J68">
            <v>150000</v>
          </cell>
        </row>
        <row r="69">
          <cell r="A69" t="str">
            <v>0126/2016</v>
          </cell>
          <cell r="B69" t="str">
            <v>Evaluación de potenciales biomarcadores en patologías infecciosas, neuroendócrinas, oncológicas y cognitivas de importancia en el noroeste de la provincia de Buenos Aires.</v>
          </cell>
          <cell r="C69" t="str">
            <v>Cristina, Carolina</v>
          </cell>
          <cell r="D69" t="str">
            <v>Pasquinelli, Virginia</v>
          </cell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43100</v>
          </cell>
          <cell r="I69">
            <v>150000</v>
          </cell>
          <cell r="J69">
            <v>150000</v>
          </cell>
        </row>
        <row r="70">
          <cell r="A70" t="str">
            <v>0130/2016</v>
          </cell>
          <cell r="B70" t="str">
            <v>Cuenca del arroyo Pergamino: Análisis de la situación socioambiental para el desarrollo</v>
          </cell>
          <cell r="C70" t="str">
            <v>Merino, Mariano</v>
          </cell>
          <cell r="D70" t="str">
            <v>-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43100</v>
          </cell>
          <cell r="I70">
            <v>150000</v>
          </cell>
          <cell r="J70">
            <v>150000</v>
          </cell>
        </row>
        <row r="71">
          <cell r="A71" t="str">
            <v>0569/2017</v>
          </cell>
          <cell r="B71" t="str">
            <v>Generación de energías renovables y valorización de biomasa residual de la región NOBA mediante procesos catalíticos sustentables</v>
          </cell>
          <cell r="C71" t="str">
            <v>Casella, Monica</v>
          </cell>
          <cell r="D71" t="str">
            <v>-</v>
          </cell>
          <cell r="E71" t="str">
            <v>CIC PIT-AP-BA 2016</v>
          </cell>
          <cell r="F71" t="str">
            <v>SIDT</v>
          </cell>
          <cell r="G71">
            <v>42724</v>
          </cell>
          <cell r="H71">
            <v>43453</v>
          </cell>
          <cell r="I71">
            <v>750000</v>
          </cell>
          <cell r="J71">
            <v>750000</v>
          </cell>
        </row>
        <row r="72">
          <cell r="A72" t="str">
            <v>0093/2017</v>
          </cell>
          <cell r="B72" t="str">
            <v>Desarrollo de germoplasma de especies forrajeras para ambientes ganaderos de la provincia de Buenos Aires</v>
          </cell>
          <cell r="C72" t="str">
            <v>Andrés, Adriana</v>
          </cell>
          <cell r="D72" t="str">
            <v>Scheneiter, Omar</v>
          </cell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1000000</v>
          </cell>
          <cell r="J72">
            <v>1000000</v>
          </cell>
        </row>
        <row r="73">
          <cell r="A73" t="str">
            <v>0354/2017</v>
          </cell>
          <cell r="B73" t="str">
            <v>Estudio del genoma del vector del "mal de Rio Cuarto" a maíz, Delphacodes kuscheli"</v>
          </cell>
          <cell r="C73" t="str">
            <v>Catalano, María Inés</v>
          </cell>
          <cell r="D73" t="str">
            <v>Rivera Pomar, Rolando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750000</v>
          </cell>
          <cell r="J73">
            <v>750000</v>
          </cell>
        </row>
        <row r="74">
          <cell r="A74" t="str">
            <v>2303/2017</v>
          </cell>
          <cell r="B74" t="str">
            <v xml:space="preserve">El uso de las redes sociales en jóvenes universitarios del noroeste de la Provincia de Buenos Aires </v>
          </cell>
          <cell r="C74" t="str">
            <v>Tarullo, Raquel</v>
          </cell>
          <cell r="D74" t="str">
            <v>Traverso, Pilar</v>
          </cell>
          <cell r="E74" t="str">
            <v>Promoción CyT 2017</v>
          </cell>
          <cell r="F74" t="str">
            <v>SIDT</v>
          </cell>
          <cell r="G74">
            <v>43054</v>
          </cell>
          <cell r="H74">
            <v>43434</v>
          </cell>
          <cell r="I74">
            <v>15000</v>
          </cell>
          <cell r="J74">
            <v>15000</v>
          </cell>
        </row>
        <row r="75">
          <cell r="A75" t="str">
            <v>2315/2017</v>
          </cell>
          <cell r="B75" t="str">
            <v>Durabilidad natural del salixbabylonica x Saliz alba "Ragonese 131-27"</v>
          </cell>
          <cell r="C75" t="str">
            <v>Cobas, Ana Clara</v>
          </cell>
          <cell r="D75" t="str">
            <v>-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25000</v>
          </cell>
          <cell r="J75">
            <v>25000</v>
          </cell>
        </row>
        <row r="76">
          <cell r="A76" t="str">
            <v>2343/2017</v>
          </cell>
          <cell r="B76" t="str">
            <v>Impacto del uso de cultivos de invierno con leguminosas sobre las emisiones de gases de efecto invernadero</v>
          </cell>
          <cell r="C76" t="str">
            <v>Camarasa, Jonatan</v>
          </cell>
          <cell r="D76" t="str">
            <v>-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2358/2017</v>
          </cell>
          <cell r="B77" t="str">
            <v>Archivo Roberto C. Dimarco: catalogación y puesta en valor</v>
          </cell>
          <cell r="C77" t="str">
            <v>Petraglia, Pablo</v>
          </cell>
          <cell r="D77" t="str">
            <v>-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7000</v>
          </cell>
          <cell r="J77">
            <v>7000</v>
          </cell>
        </row>
        <row r="78">
          <cell r="A78" t="str">
            <v>2362/2017</v>
          </cell>
          <cell r="B78" t="str">
            <v>Semáforos solares</v>
          </cell>
          <cell r="C78" t="str">
            <v>García, Pablo</v>
          </cell>
          <cell r="D78" t="str">
            <v>Busso, Mauricio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25000</v>
          </cell>
          <cell r="J78">
            <v>25000</v>
          </cell>
        </row>
        <row r="79">
          <cell r="A79" t="str">
            <v>2364/2017</v>
          </cell>
          <cell r="B79" t="str">
            <v>Sistema de indicadores para evaluar la asignacion de los recursos publicos de los gobierns locales. Diseño y aplicación al Municipio de Junin</v>
          </cell>
          <cell r="C79" t="str">
            <v>Troiano, Lucas</v>
          </cell>
          <cell r="D79" t="str">
            <v>Garcia, Mariela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15000</v>
          </cell>
          <cell r="J79">
            <v>15000</v>
          </cell>
        </row>
        <row r="80">
          <cell r="A80" t="str">
            <v>2365/2017</v>
          </cell>
          <cell r="B80" t="str">
            <v>Caracterización de la estructura socio-productiva del sector industrial de Junín</v>
          </cell>
          <cell r="C80" t="str">
            <v>Sicuelo, Ivana</v>
          </cell>
          <cell r="D80" t="str">
            <v>Rivarola, Natalia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13500</v>
          </cell>
          <cell r="J80">
            <v>13500</v>
          </cell>
        </row>
        <row r="81">
          <cell r="A81" t="str">
            <v>2366/2017</v>
          </cell>
          <cell r="B81" t="str">
            <v>Participación del antiporter NA"/H" NHX1 aislado de Lotus tenuis en la tolerancia a salinidad en Arabidopsis thaliana</v>
          </cell>
          <cell r="C81" t="str">
            <v>Mandolino, Cecilia</v>
          </cell>
          <cell r="D81" t="str">
            <v>Maciel, María Aurora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25000</v>
          </cell>
          <cell r="J81">
            <v>25000</v>
          </cell>
        </row>
        <row r="82">
          <cell r="A82" t="str">
            <v>2367/2017</v>
          </cell>
          <cell r="B82" t="str">
            <v>Grado de reconocimiento de las pymes de Junín sobre su responsabilidad social empresaria</v>
          </cell>
          <cell r="C82" t="str">
            <v>Schinetti, Cintia</v>
          </cell>
          <cell r="D82" t="str">
            <v>-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15000</v>
          </cell>
          <cell r="J82">
            <v>15000</v>
          </cell>
        </row>
        <row r="83">
          <cell r="A83" t="str">
            <v>2368/2017</v>
          </cell>
          <cell r="B83" t="str">
            <v>Análisis de la aplicabilidad de un Modelo de Competitividad para las ciudades de Junín y Pergamino</v>
          </cell>
          <cell r="C83" t="str">
            <v>Figueroa, Darío</v>
          </cell>
          <cell r="D83" t="str">
            <v>Asorey, Lucrecia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2369/2017</v>
          </cell>
          <cell r="B84" t="str">
            <v>Modelizaciòn de la emergencia de malezas hacia una aproximación del manejo racional.</v>
          </cell>
          <cell r="C84" t="str">
            <v>Picapietra, Gabriel</v>
          </cell>
          <cell r="D84" t="str">
            <v>Principiano, Martín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20450</v>
          </cell>
          <cell r="J84">
            <v>20450</v>
          </cell>
        </row>
        <row r="85">
          <cell r="A85" t="str">
            <v>2370/2017</v>
          </cell>
          <cell r="B85" t="str">
            <v>Mujeres en transición: estudio preliminar de las representaiones sociales de madres en posparto y profesionales de la salud en torno a la maternidad, el puerperio y a la depresion.</v>
          </cell>
          <cell r="C85" t="str">
            <v>Frezzotti, Yanina</v>
          </cell>
          <cell r="D85" t="str">
            <v>-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15000</v>
          </cell>
          <cell r="J85">
            <v>15000</v>
          </cell>
        </row>
        <row r="86">
          <cell r="A86" t="str">
            <v>2371/2017</v>
          </cell>
          <cell r="B86" t="str">
            <v>Desarrollo de quesos de pasta blanda e investigación de parámetros productivos y condiciones de elaboración</v>
          </cell>
          <cell r="C86" t="str">
            <v>Sola, Agustín</v>
          </cell>
          <cell r="D86" t="str">
            <v>Casella, Rita</v>
          </cell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25000</v>
          </cell>
          <cell r="J86">
            <v>25000</v>
          </cell>
        </row>
        <row r="87">
          <cell r="A87" t="str">
            <v>0558/2018</v>
          </cell>
          <cell r="B87" t="str">
            <v xml:space="preserve">Plataforma robótica multipropósito para navegación terrestre con soporte aéreo aplicada a ensayos a campo utilizando técnicas de visión artificial </v>
          </cell>
          <cell r="C87" t="str">
            <v>Russo, Claudia</v>
          </cell>
          <cell r="D87" t="str">
            <v>Cicerchia, Lucas</v>
          </cell>
          <cell r="E87" t="str">
            <v>PRITT 2018</v>
          </cell>
          <cell r="F87" t="str">
            <v>SIDT</v>
          </cell>
          <cell r="G87">
            <v>43252</v>
          </cell>
          <cell r="H87">
            <v>43982</v>
          </cell>
          <cell r="I87">
            <v>120000</v>
          </cell>
        </row>
        <row r="88">
          <cell r="A88" t="str">
            <v>0559/2018</v>
          </cell>
          <cell r="B88" t="str">
            <v xml:space="preserve">Gestión del Recurso Hídrico Subterráneo en el abastecimiento de agua potable a Pergamino </v>
          </cell>
          <cell r="C88" t="str">
            <v>Perdomo, Santiago</v>
          </cell>
          <cell r="D88" t="str">
            <v>Ainchil, Jerónimo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</row>
        <row r="89">
          <cell r="A89" t="str">
            <v>0560/2018</v>
          </cell>
          <cell r="B89" t="str">
            <v xml:space="preserve">La incorporación de Fibras en el Hormigón como forma de incrementar la durabilidad de las estructuras </v>
          </cell>
          <cell r="C89" t="str">
            <v>Luis Lima</v>
          </cell>
          <cell r="D89" t="str">
            <v>Alejandro Mateos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</row>
        <row r="90">
          <cell r="A90" t="str">
            <v>0557/2018</v>
          </cell>
          <cell r="B90" t="str">
            <v>Fenotipado de alta capacidad con relevamiento de datos en campo</v>
          </cell>
          <cell r="C90" t="str">
            <v>Hugo Ramón</v>
          </cell>
          <cell r="D90" t="str">
            <v>Eduardo Álvarez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40000</v>
          </cell>
        </row>
        <row r="91">
          <cell r="A91" t="str">
            <v>0561/2018</v>
          </cell>
          <cell r="B91" t="str">
            <v>Desarrollo de Hormigones reforzados con fibras para empleo en durmientes ferroviarios</v>
          </cell>
          <cell r="C91" t="str">
            <v>Luis Lima</v>
          </cell>
          <cell r="D91" t="str">
            <v>María José Castillo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</row>
        <row r="92">
          <cell r="A92" t="str">
            <v>0755/2018</v>
          </cell>
          <cell r="B92" t="str">
            <v>Desarrollo tecnológico de Cultivares de Lotus Tenuis</v>
          </cell>
          <cell r="C92" t="str">
            <v>Adriana Andrés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topLeftCell="A27" workbookViewId="0">
      <selection activeCell="I35" sqref="I35"/>
    </sheetView>
  </sheetViews>
  <sheetFormatPr baseColWidth="10" defaultRowHeight="15" x14ac:dyDescent="0.25"/>
  <cols>
    <col min="1" max="1" width="5.140625" customWidth="1"/>
    <col min="2" max="2" width="19.140625" customWidth="1"/>
    <col min="3" max="3" width="13.28515625" customWidth="1"/>
    <col min="4" max="4" width="10.140625" customWidth="1"/>
    <col min="5" max="5" width="10.28515625" customWidth="1"/>
    <col min="6" max="6" width="10.85546875" customWidth="1"/>
    <col min="7" max="7" width="8.140625" customWidth="1"/>
    <col min="8" max="8" width="12.42578125" customWidth="1"/>
    <col min="9" max="9" width="12.5703125" style="35" customWidth="1"/>
    <col min="11" max="14" width="11.42578125" style="10"/>
  </cols>
  <sheetData>
    <row r="1" spans="1:14" x14ac:dyDescent="0.25">
      <c r="A1" s="45" t="s">
        <v>77</v>
      </c>
      <c r="B1" s="46"/>
      <c r="C1" s="46"/>
      <c r="D1" s="46"/>
      <c r="E1" s="46"/>
      <c r="F1" s="46"/>
      <c r="G1" s="46"/>
      <c r="H1" s="46"/>
      <c r="I1" s="47"/>
    </row>
    <row r="2" spans="1:14" x14ac:dyDescent="0.25">
      <c r="A2" s="48" t="s">
        <v>78</v>
      </c>
      <c r="B2" s="49"/>
      <c r="C2" s="49"/>
      <c r="D2" s="49"/>
      <c r="E2" s="49"/>
      <c r="F2" s="49"/>
      <c r="G2" s="49"/>
      <c r="H2" s="49"/>
      <c r="I2" s="50"/>
      <c r="K2" s="14"/>
      <c r="L2" s="14"/>
      <c r="M2" s="14"/>
      <c r="N2" s="14"/>
    </row>
    <row r="3" spans="1:14" ht="15" customHeight="1" x14ac:dyDescent="0.25">
      <c r="A3" s="51" t="s">
        <v>2</v>
      </c>
      <c r="B3" s="52"/>
      <c r="C3" s="25"/>
      <c r="D3" s="100" t="s">
        <v>0</v>
      </c>
      <c r="E3" s="100"/>
      <c r="F3" s="65" t="str">
        <f>IF(ISBLANK($C$3),"",VLOOKUP($C$3,[1]Proyectos!$A$1:$J$92,5,FALSE))</f>
        <v/>
      </c>
      <c r="G3" s="66"/>
      <c r="H3" s="24" t="s">
        <v>1</v>
      </c>
      <c r="I3" s="32" t="str">
        <f>IF(ISBLANK($C$3),"",VLOOKUP($C$3,[1]Proyectos!$A$1:$J$92,6,FALSE))</f>
        <v/>
      </c>
      <c r="K3" s="14"/>
      <c r="L3" s="12" t="s">
        <v>42</v>
      </c>
      <c r="M3" s="12" t="s">
        <v>43</v>
      </c>
      <c r="N3" s="16"/>
    </row>
    <row r="4" spans="1:14" ht="43.5" customHeight="1" x14ac:dyDescent="0.25">
      <c r="A4" s="53" t="s">
        <v>3</v>
      </c>
      <c r="B4" s="53"/>
      <c r="C4" s="54" t="str">
        <f>IF(ISBLANK($C$3),"",VLOOKUP($C$3,[1]Proyectos!$A$1:$J$92,2,FALSE))</f>
        <v/>
      </c>
      <c r="D4" s="55"/>
      <c r="E4" s="55"/>
      <c r="F4" s="56"/>
      <c r="G4" s="56"/>
      <c r="H4" s="55"/>
      <c r="I4" s="57"/>
      <c r="K4" s="14"/>
      <c r="L4" s="12" t="s">
        <v>44</v>
      </c>
      <c r="M4" s="12" t="s">
        <v>45</v>
      </c>
      <c r="N4" s="16"/>
    </row>
    <row r="5" spans="1:14" x14ac:dyDescent="0.25">
      <c r="A5" s="53" t="s">
        <v>4</v>
      </c>
      <c r="B5" s="53"/>
      <c r="C5" s="58" t="str">
        <f>IF(ISBLANK($C$3),"",VLOOKUP($C$3,[1]Proyectos!$A$1:$J$79,3,FALSE))</f>
        <v/>
      </c>
      <c r="D5" s="59"/>
      <c r="E5" s="82" t="s">
        <v>5</v>
      </c>
      <c r="F5" s="83"/>
      <c r="G5" s="58" t="str">
        <f>IF(ISBLANK($C$3),"",VLOOKUP($C$3,[1]Proyectos!$A$1:$J$92,4,FALSE))</f>
        <v/>
      </c>
      <c r="H5" s="60"/>
      <c r="I5" s="59"/>
      <c r="K5" s="14"/>
      <c r="L5" s="12" t="s">
        <v>46</v>
      </c>
      <c r="M5" s="12" t="s">
        <v>47</v>
      </c>
      <c r="N5" s="16"/>
    </row>
    <row r="6" spans="1:14" x14ac:dyDescent="0.25">
      <c r="A6" s="53" t="s">
        <v>6</v>
      </c>
      <c r="B6" s="53"/>
      <c r="C6" s="1" t="s">
        <v>7</v>
      </c>
      <c r="D6" s="27" t="str">
        <f>IF(ISBLANK($C$3),"",VLOOKUP($C$3,[1]Proyectos!$A$1:$J$92,7,FALSE))</f>
        <v/>
      </c>
      <c r="E6" s="84" t="s">
        <v>8</v>
      </c>
      <c r="F6" s="85"/>
      <c r="G6" s="2" t="s">
        <v>9</v>
      </c>
      <c r="H6" s="62"/>
      <c r="I6" s="63"/>
      <c r="K6" s="14"/>
      <c r="L6" s="12" t="s">
        <v>48</v>
      </c>
      <c r="M6" s="12" t="s">
        <v>49</v>
      </c>
      <c r="N6" s="16"/>
    </row>
    <row r="7" spans="1:14" x14ac:dyDescent="0.25">
      <c r="A7" s="53"/>
      <c r="B7" s="53"/>
      <c r="C7" s="3" t="s">
        <v>10</v>
      </c>
      <c r="D7" s="27" t="str">
        <f>IF(ISBLANK($C$3),"",VLOOKUP($C$3,[1]Proyectos!$A$1:$J$92,8,FALSE))</f>
        <v/>
      </c>
      <c r="E7" s="86"/>
      <c r="F7" s="87"/>
      <c r="G7" s="3" t="s">
        <v>11</v>
      </c>
      <c r="H7" s="64"/>
      <c r="I7" s="63"/>
      <c r="K7" s="14"/>
      <c r="L7" s="12" t="s">
        <v>50</v>
      </c>
      <c r="M7" s="12" t="s">
        <v>51</v>
      </c>
      <c r="N7" s="16"/>
    </row>
    <row r="8" spans="1:14" ht="9.9499999999999993" customHeight="1" x14ac:dyDescent="0.25">
      <c r="A8" s="99"/>
      <c r="B8" s="62"/>
      <c r="C8" s="62"/>
      <c r="D8" s="62"/>
      <c r="E8" s="62"/>
      <c r="F8" s="62"/>
      <c r="G8" s="62"/>
      <c r="H8" s="62"/>
      <c r="I8" s="63"/>
      <c r="K8" s="14"/>
      <c r="L8" s="12" t="s">
        <v>52</v>
      </c>
      <c r="M8" s="12" t="s">
        <v>53</v>
      </c>
      <c r="N8" s="16"/>
    </row>
    <row r="9" spans="1:14" x14ac:dyDescent="0.25">
      <c r="A9" s="61" t="s">
        <v>12</v>
      </c>
      <c r="B9" s="61"/>
      <c r="C9" s="61"/>
      <c r="D9" s="61"/>
      <c r="E9" s="61"/>
      <c r="F9" s="61"/>
      <c r="G9" s="61"/>
      <c r="H9" s="61"/>
      <c r="I9" s="61"/>
      <c r="K9" s="14"/>
      <c r="L9" s="12" t="s">
        <v>54</v>
      </c>
      <c r="M9" s="12" t="s">
        <v>55</v>
      </c>
      <c r="N9" s="16"/>
    </row>
    <row r="10" spans="1:14" x14ac:dyDescent="0.25">
      <c r="A10" s="4" t="s">
        <v>13</v>
      </c>
      <c r="B10" s="88" t="s">
        <v>14</v>
      </c>
      <c r="C10" s="89"/>
      <c r="D10" s="89"/>
      <c r="E10" s="89"/>
      <c r="F10" s="90"/>
      <c r="G10" s="69">
        <f>IF(ISBLANK($C$3),0,VLOOKUP($C$3,[1]Proyectos!$A$1:$J$92,9,FALSE))</f>
        <v>0</v>
      </c>
      <c r="H10" s="69"/>
      <c r="I10" s="5"/>
      <c r="K10" s="14"/>
      <c r="L10" s="12" t="s">
        <v>56</v>
      </c>
      <c r="M10" s="12" t="s">
        <v>57</v>
      </c>
      <c r="N10" s="16"/>
    </row>
    <row r="11" spans="1:14" ht="15" customHeight="1" x14ac:dyDescent="0.25">
      <c r="A11" s="4" t="s">
        <v>15</v>
      </c>
      <c r="B11" s="91" t="s">
        <v>75</v>
      </c>
      <c r="C11" s="92"/>
      <c r="D11" s="92"/>
      <c r="E11" s="92"/>
      <c r="F11" s="93"/>
      <c r="G11" s="73"/>
      <c r="H11" s="73"/>
      <c r="I11" s="5"/>
      <c r="K11" s="14"/>
      <c r="L11" s="12" t="s">
        <v>58</v>
      </c>
      <c r="M11" s="12" t="s">
        <v>59</v>
      </c>
      <c r="N11" s="16"/>
    </row>
    <row r="12" spans="1:14" x14ac:dyDescent="0.25">
      <c r="A12" s="4" t="s">
        <v>16</v>
      </c>
      <c r="B12" s="88" t="s">
        <v>17</v>
      </c>
      <c r="C12" s="89"/>
      <c r="D12" s="89"/>
      <c r="E12" s="89"/>
      <c r="F12" s="90"/>
      <c r="G12" s="73"/>
      <c r="H12" s="73"/>
      <c r="I12" s="5"/>
      <c r="K12" s="15"/>
      <c r="L12" s="12" t="s">
        <v>60</v>
      </c>
      <c r="M12" s="12" t="s">
        <v>61</v>
      </c>
      <c r="N12" s="16"/>
    </row>
    <row r="13" spans="1:14" ht="15" customHeight="1" x14ac:dyDescent="0.25">
      <c r="A13" s="4" t="s">
        <v>18</v>
      </c>
      <c r="B13" s="91" t="s">
        <v>19</v>
      </c>
      <c r="C13" s="92"/>
      <c r="D13" s="92"/>
      <c r="E13" s="92"/>
      <c r="F13" s="93"/>
      <c r="G13" s="69">
        <f>G10-G11-G12</f>
        <v>0</v>
      </c>
      <c r="H13" s="69"/>
      <c r="I13" s="5" t="s">
        <v>20</v>
      </c>
      <c r="K13" s="14"/>
      <c r="L13" s="12" t="s">
        <v>62</v>
      </c>
      <c r="M13" s="12"/>
      <c r="N13" s="16"/>
    </row>
    <row r="14" spans="1:14" x14ac:dyDescent="0.25">
      <c r="A14" s="4"/>
      <c r="B14" s="76"/>
      <c r="C14" s="77"/>
      <c r="D14" s="77"/>
      <c r="E14" s="77"/>
      <c r="F14" s="78"/>
      <c r="G14" s="74"/>
      <c r="H14" s="75"/>
      <c r="I14" s="5"/>
      <c r="K14" s="14"/>
      <c r="L14" s="13" t="s">
        <v>63</v>
      </c>
      <c r="M14" s="12"/>
      <c r="N14" s="16"/>
    </row>
    <row r="15" spans="1:14" x14ac:dyDescent="0.25">
      <c r="A15" s="4" t="s">
        <v>21</v>
      </c>
      <c r="B15" s="70" t="s">
        <v>22</v>
      </c>
      <c r="C15" s="71"/>
      <c r="D15" s="71"/>
      <c r="E15" s="71"/>
      <c r="F15" s="72"/>
      <c r="G15" s="67"/>
      <c r="H15" s="68"/>
      <c r="I15" s="5"/>
      <c r="K15" s="14"/>
      <c r="L15" s="12"/>
      <c r="M15" s="12"/>
      <c r="N15" s="16"/>
    </row>
    <row r="16" spans="1:14" x14ac:dyDescent="0.25">
      <c r="A16" s="4"/>
      <c r="B16" s="70" t="s">
        <v>23</v>
      </c>
      <c r="C16" s="71"/>
      <c r="D16" s="71"/>
      <c r="E16" s="71"/>
      <c r="F16" s="72"/>
      <c r="G16" s="69">
        <f>G12-G15</f>
        <v>0</v>
      </c>
      <c r="H16" s="69"/>
      <c r="I16" s="5" t="s">
        <v>24</v>
      </c>
      <c r="K16" s="14"/>
      <c r="L16" s="16"/>
      <c r="M16" s="16"/>
      <c r="N16" s="16"/>
    </row>
    <row r="17" spans="1:14" ht="9.9499999999999993" customHeight="1" x14ac:dyDescent="0.25">
      <c r="A17" s="109"/>
      <c r="B17" s="110"/>
      <c r="C17" s="110"/>
      <c r="D17" s="110"/>
      <c r="E17" s="110"/>
      <c r="F17" s="110"/>
      <c r="G17" s="110"/>
      <c r="H17" s="110"/>
      <c r="I17" s="111"/>
      <c r="K17" s="14"/>
      <c r="L17" s="16"/>
      <c r="M17" s="16"/>
      <c r="N17" s="16"/>
    </row>
    <row r="18" spans="1:14" x14ac:dyDescent="0.25">
      <c r="A18" s="112" t="s">
        <v>40</v>
      </c>
      <c r="B18" s="51"/>
      <c r="C18" s="51"/>
      <c r="D18" s="51"/>
      <c r="E18" s="51"/>
      <c r="F18" s="51"/>
      <c r="G18" s="51"/>
      <c r="H18" s="51"/>
      <c r="I18" s="52"/>
      <c r="K18" s="14"/>
      <c r="L18" s="16"/>
      <c r="M18" s="16"/>
      <c r="N18" s="16"/>
    </row>
    <row r="19" spans="1:14" ht="25.5" customHeight="1" x14ac:dyDescent="0.25">
      <c r="A19" s="7" t="s">
        <v>25</v>
      </c>
      <c r="B19" s="7" t="s">
        <v>28</v>
      </c>
      <c r="C19" s="7" t="s">
        <v>29</v>
      </c>
      <c r="D19" s="96" t="s">
        <v>30</v>
      </c>
      <c r="E19" s="96"/>
      <c r="F19" s="7" t="s">
        <v>27</v>
      </c>
      <c r="G19" s="7" t="s">
        <v>35</v>
      </c>
      <c r="H19" s="7" t="s">
        <v>36</v>
      </c>
      <c r="I19" s="6" t="s">
        <v>37</v>
      </c>
      <c r="K19" s="14"/>
      <c r="L19" s="12"/>
      <c r="M19" s="16"/>
      <c r="N19" s="16"/>
    </row>
    <row r="20" spans="1:14" ht="25.5" customHeight="1" x14ac:dyDescent="0.25">
      <c r="A20" s="8">
        <v>1</v>
      </c>
      <c r="B20" s="31"/>
      <c r="C20" s="31"/>
      <c r="D20" s="108"/>
      <c r="E20" s="108"/>
      <c r="F20" s="8"/>
      <c r="G20" s="8"/>
      <c r="H20" s="20"/>
      <c r="I20" s="26">
        <f>G20*H20</f>
        <v>0</v>
      </c>
      <c r="L20" s="12" t="s">
        <v>64</v>
      </c>
      <c r="M20" s="16"/>
      <c r="N20" s="16"/>
    </row>
    <row r="21" spans="1:14" ht="25.5" customHeight="1" x14ac:dyDescent="0.25">
      <c r="A21" s="8">
        <v>2</v>
      </c>
      <c r="B21" s="8"/>
      <c r="C21" s="8"/>
      <c r="D21" s="108"/>
      <c r="E21" s="108"/>
      <c r="F21" s="8"/>
      <c r="G21" s="8"/>
      <c r="H21" s="20"/>
      <c r="I21" s="26">
        <f t="shared" ref="I21:I22" si="0">G21*H21</f>
        <v>0</v>
      </c>
      <c r="L21" s="12" t="s">
        <v>65</v>
      </c>
      <c r="M21" s="16"/>
      <c r="N21" s="16"/>
    </row>
    <row r="22" spans="1:14" ht="25.5" customHeight="1" thickBot="1" x14ac:dyDescent="0.3">
      <c r="A22" s="8">
        <v>3</v>
      </c>
      <c r="B22" s="8"/>
      <c r="C22" s="8"/>
      <c r="D22" s="108"/>
      <c r="E22" s="108"/>
      <c r="F22" s="8"/>
      <c r="G22" s="8"/>
      <c r="H22" s="20"/>
      <c r="I22" s="26">
        <f t="shared" si="0"/>
        <v>0</v>
      </c>
      <c r="L22" s="12" t="s">
        <v>66</v>
      </c>
      <c r="M22" s="16"/>
      <c r="N22" s="16"/>
    </row>
    <row r="23" spans="1:14" ht="25.5" customHeight="1" x14ac:dyDescent="0.25">
      <c r="A23" s="94" t="s">
        <v>38</v>
      </c>
      <c r="B23" s="95"/>
      <c r="C23" s="95"/>
      <c r="D23" s="95"/>
      <c r="E23" s="95"/>
      <c r="F23" s="95"/>
      <c r="G23" s="95"/>
      <c r="H23" s="95"/>
      <c r="I23" s="33">
        <f>SUM(I20:I22)</f>
        <v>0</v>
      </c>
      <c r="L23" s="21" t="s">
        <v>67</v>
      </c>
    </row>
    <row r="24" spans="1:14" ht="9.9499999999999993" customHeight="1" x14ac:dyDescent="0.25">
      <c r="A24" s="23"/>
      <c r="B24" s="22"/>
      <c r="C24" s="22"/>
      <c r="D24" s="22"/>
      <c r="E24" s="22"/>
      <c r="F24" s="22"/>
      <c r="G24" s="22"/>
      <c r="H24" s="22"/>
      <c r="I24" s="28"/>
    </row>
    <row r="25" spans="1:14" x14ac:dyDescent="0.25">
      <c r="A25" s="98" t="s">
        <v>39</v>
      </c>
      <c r="B25" s="98"/>
      <c r="C25" s="98"/>
      <c r="D25" s="98"/>
      <c r="E25" s="98"/>
      <c r="F25" s="98"/>
      <c r="G25" s="98"/>
      <c r="H25" s="98"/>
      <c r="I25" s="98"/>
    </row>
    <row r="26" spans="1:14" s="9" customFormat="1" x14ac:dyDescent="0.25">
      <c r="A26" s="96" t="s">
        <v>31</v>
      </c>
      <c r="B26" s="96"/>
      <c r="C26" s="7" t="s">
        <v>26</v>
      </c>
      <c r="D26" s="96" t="s">
        <v>32</v>
      </c>
      <c r="E26" s="96"/>
      <c r="F26" s="76" t="s">
        <v>34</v>
      </c>
      <c r="G26" s="77"/>
      <c r="H26" s="78"/>
      <c r="I26" s="29" t="s">
        <v>33</v>
      </c>
      <c r="K26" s="11"/>
      <c r="L26" s="11"/>
      <c r="M26" s="11"/>
      <c r="N26" s="11"/>
    </row>
    <row r="27" spans="1:14" s="9" customFormat="1" ht="25.5" customHeight="1" x14ac:dyDescent="0.25">
      <c r="A27" s="97"/>
      <c r="B27" s="97"/>
      <c r="C27" s="30"/>
      <c r="D27" s="97"/>
      <c r="E27" s="97"/>
      <c r="F27" s="105"/>
      <c r="G27" s="106"/>
      <c r="H27" s="107"/>
      <c r="I27" s="30"/>
      <c r="K27" s="11"/>
      <c r="L27" s="11"/>
      <c r="M27" s="11"/>
      <c r="N27" s="11"/>
    </row>
    <row r="28" spans="1:14" ht="9.9499999999999993" customHeight="1" x14ac:dyDescent="0.25">
      <c r="A28" s="23"/>
      <c r="B28" s="22"/>
      <c r="C28" s="22"/>
      <c r="D28" s="22"/>
      <c r="E28" s="22"/>
      <c r="F28" s="22"/>
      <c r="G28" s="22"/>
      <c r="H28" s="22"/>
      <c r="I28" s="28"/>
    </row>
    <row r="29" spans="1:14" x14ac:dyDescent="0.25">
      <c r="A29" s="18" t="s">
        <v>73</v>
      </c>
      <c r="B29" s="19"/>
      <c r="C29" s="19"/>
      <c r="D29" s="19"/>
      <c r="E29" s="19"/>
      <c r="F29" s="19"/>
      <c r="G29" s="19"/>
      <c r="H29" s="19"/>
      <c r="I29" s="34"/>
    </row>
    <row r="30" spans="1:14" x14ac:dyDescent="0.25">
      <c r="A30" s="102" t="s">
        <v>72</v>
      </c>
      <c r="B30" s="103"/>
      <c r="C30" s="103"/>
      <c r="D30" s="103"/>
      <c r="E30" s="103"/>
      <c r="F30" s="103"/>
      <c r="G30" s="103"/>
      <c r="H30" s="103"/>
      <c r="I30" s="104"/>
    </row>
    <row r="31" spans="1:14" ht="25.5" customHeight="1" x14ac:dyDescent="0.25">
      <c r="A31" s="17">
        <v>1</v>
      </c>
      <c r="B31" s="101" t="s">
        <v>76</v>
      </c>
      <c r="C31" s="101"/>
      <c r="D31" s="101"/>
      <c r="E31" s="101"/>
      <c r="F31" s="101"/>
      <c r="G31" s="101"/>
      <c r="H31" s="101"/>
      <c r="I31" s="31"/>
    </row>
    <row r="32" spans="1:14" ht="25.5" customHeight="1" x14ac:dyDescent="0.25">
      <c r="A32" s="17">
        <v>2</v>
      </c>
      <c r="B32" s="101" t="s">
        <v>68</v>
      </c>
      <c r="C32" s="101"/>
      <c r="D32" s="101"/>
      <c r="E32" s="101"/>
      <c r="F32" s="101"/>
      <c r="G32" s="101"/>
      <c r="H32" s="101"/>
      <c r="I32" s="31"/>
    </row>
    <row r="33" spans="1:9" ht="25.5" customHeight="1" x14ac:dyDescent="0.25">
      <c r="A33" s="17">
        <v>3</v>
      </c>
      <c r="B33" s="101" t="s">
        <v>74</v>
      </c>
      <c r="C33" s="101"/>
      <c r="D33" s="101"/>
      <c r="E33" s="101"/>
      <c r="F33" s="101"/>
      <c r="G33" s="101"/>
      <c r="H33" s="101"/>
      <c r="I33" s="31"/>
    </row>
    <row r="34" spans="1:9" ht="25.5" customHeight="1" x14ac:dyDescent="0.25">
      <c r="A34" s="17">
        <v>4</v>
      </c>
      <c r="B34" s="101" t="s">
        <v>69</v>
      </c>
      <c r="C34" s="101"/>
      <c r="D34" s="101"/>
      <c r="E34" s="101"/>
      <c r="F34" s="101"/>
      <c r="G34" s="101"/>
      <c r="H34" s="101"/>
      <c r="I34" s="31"/>
    </row>
    <row r="35" spans="1:9" ht="25.5" customHeight="1" x14ac:dyDescent="0.25">
      <c r="A35" s="17">
        <v>5</v>
      </c>
      <c r="B35" s="101" t="s">
        <v>70</v>
      </c>
      <c r="C35" s="101"/>
      <c r="D35" s="101"/>
      <c r="E35" s="101"/>
      <c r="F35" s="101"/>
      <c r="G35" s="101"/>
      <c r="H35" s="101"/>
      <c r="I35" s="31"/>
    </row>
    <row r="36" spans="1:9" ht="25.5" customHeight="1" x14ac:dyDescent="0.25">
      <c r="A36" s="17">
        <v>6</v>
      </c>
      <c r="B36" s="101" t="s">
        <v>71</v>
      </c>
      <c r="C36" s="101"/>
      <c r="D36" s="101"/>
      <c r="E36" s="101"/>
      <c r="F36" s="101"/>
      <c r="G36" s="101"/>
      <c r="H36" s="101"/>
      <c r="I36" s="31"/>
    </row>
    <row r="37" spans="1:9" x14ac:dyDescent="0.25">
      <c r="A37" s="42"/>
      <c r="B37" s="36"/>
      <c r="C37" s="36"/>
      <c r="D37" s="36"/>
      <c r="E37" s="36"/>
      <c r="F37" s="36"/>
      <c r="G37" s="36"/>
      <c r="H37" s="36"/>
      <c r="I37" s="37"/>
    </row>
    <row r="38" spans="1:9" x14ac:dyDescent="0.25">
      <c r="A38" s="43"/>
      <c r="B38" s="38"/>
      <c r="C38" s="38"/>
      <c r="D38" s="38"/>
      <c r="E38" s="38"/>
      <c r="F38" s="38"/>
      <c r="G38" s="38"/>
      <c r="H38" s="38"/>
      <c r="I38" s="39"/>
    </row>
    <row r="39" spans="1:9" x14ac:dyDescent="0.25">
      <c r="A39" s="43"/>
      <c r="B39" s="38"/>
      <c r="C39" s="38"/>
      <c r="D39" s="38"/>
      <c r="E39" s="38"/>
      <c r="F39" s="38"/>
      <c r="G39" s="38"/>
      <c r="H39" s="38"/>
      <c r="I39" s="39"/>
    </row>
    <row r="40" spans="1:9" x14ac:dyDescent="0.25">
      <c r="A40" s="43"/>
      <c r="B40" s="38"/>
      <c r="C40" s="38"/>
      <c r="D40" s="38"/>
      <c r="E40" s="38"/>
      <c r="F40" s="38"/>
      <c r="G40" s="38"/>
      <c r="H40" s="38"/>
      <c r="I40" s="39"/>
    </row>
    <row r="41" spans="1:9" x14ac:dyDescent="0.25">
      <c r="A41" s="44"/>
      <c r="B41" s="40"/>
      <c r="C41" s="40"/>
      <c r="D41" s="40"/>
      <c r="E41" s="40"/>
      <c r="F41" s="40"/>
      <c r="G41" s="40"/>
      <c r="H41" s="40"/>
      <c r="I41" s="41"/>
    </row>
    <row r="42" spans="1:9" x14ac:dyDescent="0.25">
      <c r="A42" s="79" t="s">
        <v>79</v>
      </c>
      <c r="B42" s="80"/>
      <c r="C42" s="80"/>
      <c r="D42" s="80"/>
      <c r="E42" s="80" t="s">
        <v>41</v>
      </c>
      <c r="F42" s="80"/>
      <c r="G42" s="80"/>
      <c r="H42" s="80"/>
      <c r="I42" s="81"/>
    </row>
  </sheetData>
  <protectedRanges>
    <protectedRange sqref="A27:I27" name="Proveedor"/>
    <protectedRange sqref="H6:I7" name="Solicitud"/>
    <protectedRange sqref="A20:I22" name="Carga"/>
    <protectedRange sqref="C3" name="Codigo"/>
    <protectedRange sqref="I31:I36" name="Motivos"/>
    <protectedRange sqref="G11:H12" name="Compras y adelantos"/>
    <protectedRange sqref="G16" name="Rendiciones aprobadas"/>
  </protectedRanges>
  <mergeCells count="56">
    <mergeCell ref="D3:E3"/>
    <mergeCell ref="B36:H36"/>
    <mergeCell ref="A30:I30"/>
    <mergeCell ref="F27:H27"/>
    <mergeCell ref="B31:H31"/>
    <mergeCell ref="B32:H32"/>
    <mergeCell ref="B33:H33"/>
    <mergeCell ref="B34:H34"/>
    <mergeCell ref="B35:H35"/>
    <mergeCell ref="D21:E21"/>
    <mergeCell ref="D22:E22"/>
    <mergeCell ref="A17:I17"/>
    <mergeCell ref="A18:I18"/>
    <mergeCell ref="D19:E19"/>
    <mergeCell ref="D20:E20"/>
    <mergeCell ref="F26:H26"/>
    <mergeCell ref="A42:D42"/>
    <mergeCell ref="E42:I42"/>
    <mergeCell ref="E5:F5"/>
    <mergeCell ref="E6:F7"/>
    <mergeCell ref="B10:F10"/>
    <mergeCell ref="B11:F11"/>
    <mergeCell ref="B12:F12"/>
    <mergeCell ref="B13:F13"/>
    <mergeCell ref="B15:F15"/>
    <mergeCell ref="A23:H23"/>
    <mergeCell ref="A26:B26"/>
    <mergeCell ref="D26:E26"/>
    <mergeCell ref="A27:B27"/>
    <mergeCell ref="D27:E27"/>
    <mergeCell ref="A25:I25"/>
    <mergeCell ref="A8:I8"/>
    <mergeCell ref="G16:H16"/>
    <mergeCell ref="B16:F16"/>
    <mergeCell ref="G10:H10"/>
    <mergeCell ref="G11:H11"/>
    <mergeCell ref="G12:H12"/>
    <mergeCell ref="G14:H14"/>
    <mergeCell ref="B14:F14"/>
    <mergeCell ref="G13:H13"/>
    <mergeCell ref="E37:I41"/>
    <mergeCell ref="A37:D41"/>
    <mergeCell ref="A1:I1"/>
    <mergeCell ref="A2:I2"/>
    <mergeCell ref="A3:B3"/>
    <mergeCell ref="A4:B4"/>
    <mergeCell ref="C4:I4"/>
    <mergeCell ref="A5:B5"/>
    <mergeCell ref="C5:D5"/>
    <mergeCell ref="G5:I5"/>
    <mergeCell ref="A6:B7"/>
    <mergeCell ref="A9:I9"/>
    <mergeCell ref="H6:I6"/>
    <mergeCell ref="H7:I7"/>
    <mergeCell ref="F3:G3"/>
    <mergeCell ref="G15:H15"/>
  </mergeCells>
  <dataValidations count="9">
    <dataValidation type="textLength" errorStyle="warning" allowBlank="1" showInputMessage="1" showErrorMessage="1" errorTitle="Error columna" error="Debe ingresar los montos en la columna E" promptTitle="Error Columna E" prompt="Debe ingresar los montos en la Columna E" sqref="I16">
      <formula1>0</formula1>
      <formula2>0</formula2>
    </dataValidation>
    <dataValidation type="textLength" allowBlank="1" showInputMessage="1" showErrorMessage="1" errorTitle="Error columna" error="Debe ingresar los montos en la columna G" promptTitle="Monto del subsidio" sqref="I10">
      <formula1>0</formula1>
      <formula2>0</formula2>
    </dataValidation>
    <dataValidation type="textLength" allowBlank="1" showInputMessage="1" showErrorMessage="1" errorTitle="Error columna" error="Debe ingresar los montos en la columna G" promptTitle="Adelantos pagados a la fecha" prompt="Ingrese en Columna G - Fila 17 el total ejecutado a través de compras y contrataciones abonadas por la UNNOBA a la fecha." sqref="I11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I12">
      <formula1>0</formula1>
      <formula2>0</formula2>
    </dataValidation>
    <dataValidation type="textLength" errorStyle="warning" allowBlank="1" errorTitle="Error columna" error="Debe ingresar los montos en la columna E" promptTitle="Error Columna E" prompt="Debe ingresar los montos en la Columna E" sqref="I13:I14">
      <formula1>0</formula1>
      <formula2>0</formula2>
    </dataValidation>
    <dataValidation type="list" allowBlank="1" showInputMessage="1" showErrorMessage="1" sqref="F20">
      <formula1>$L$19:$L$23</formula1>
    </dataValidation>
    <dataValidation type="textLength" errorStyle="warning" allowBlank="1" showInputMessage="1" showErrorMessage="1" errorTitle="Error columna" error="Debe ingresar los montos en la columna G" promptTitle="Error Columna E" prompt="Debe ingresar los montos en la Columna G" sqref="I15">
      <formula1>0</formula1>
      <formula2>0</formula2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allowBlank="1" showInputMessage="1" sqref="G11:H12 G15:H15"/>
  </dataValidations>
  <pageMargins left="0.31496062992125984" right="0.11811023622047245" top="0.35433070866141736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Compra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Investigación 3</cp:lastModifiedBy>
  <cp:lastPrinted>2017-02-15T12:56:16Z</cp:lastPrinted>
  <dcterms:created xsi:type="dcterms:W3CDTF">2017-02-15T12:01:29Z</dcterms:created>
  <dcterms:modified xsi:type="dcterms:W3CDTF">2018-06-11T13:13:44Z</dcterms:modified>
</cp:coreProperties>
</file>