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Planilla Compr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" i="1" l="1"/>
  <c r="D6" i="1"/>
  <c r="C5" i="1"/>
  <c r="C4" i="1"/>
  <c r="G10" i="1" l="1"/>
  <c r="I3" i="1"/>
  <c r="F3" i="1"/>
  <c r="G5" i="1" l="1"/>
  <c r="I20" i="1" l="1"/>
  <c r="G16" i="1" l="1"/>
  <c r="I21" i="1" l="1"/>
  <c r="I22" i="1"/>
  <c r="G13" i="1"/>
  <c r="I23" i="1" l="1"/>
</calcChain>
</file>

<file path=xl/sharedStrings.xml><?xml version="1.0" encoding="utf-8"?>
<sst xmlns="http://schemas.openxmlformats.org/spreadsheetml/2006/main" count="80" uniqueCount="80">
  <si>
    <t xml:space="preserve">CONVOCATORIA: </t>
  </si>
  <si>
    <t>U.A.:</t>
  </si>
  <si>
    <t>CÓDIGO:</t>
  </si>
  <si>
    <t>TÍTULO DEL PROYECTO:</t>
  </si>
  <si>
    <t>DIRECTOR:</t>
  </si>
  <si>
    <t>CO-DIRECTOR:</t>
  </si>
  <si>
    <t>FECHA DE EJECUCIÓN</t>
  </si>
  <si>
    <t>Inicio:</t>
  </si>
  <si>
    <t>SOLICITUD</t>
  </si>
  <si>
    <t>Número:</t>
  </si>
  <si>
    <t>Fin:</t>
  </si>
  <si>
    <t>Fecha: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</si>
  <si>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</si>
  <si>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</si>
  <si>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</si>
  <si>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</si>
  <si>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</si>
  <si>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</si>
  <si>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D</t>
  </si>
  <si>
    <t>SALDO DISPONIBLE A LA FECHA</t>
  </si>
  <si>
    <t>A-B-C</t>
  </si>
  <si>
    <t>C1</t>
  </si>
  <si>
    <t>Monto de rendiciones aprobadas por la SIDT a la fecha:</t>
  </si>
  <si>
    <t>Monto de rendiciones pendientes a la fecha:</t>
  </si>
  <si>
    <t>C - C1</t>
  </si>
  <si>
    <t>Item</t>
  </si>
  <si>
    <t>CUIT</t>
  </si>
  <si>
    <t>Rubro</t>
  </si>
  <si>
    <t>Denominación del bien, servicio o accesorio</t>
  </si>
  <si>
    <t>Marca y Modelo</t>
  </si>
  <si>
    <t>Descripción - Características</t>
  </si>
  <si>
    <t>Razón Social</t>
  </si>
  <si>
    <t>Domicilio</t>
  </si>
  <si>
    <t>Teléfono</t>
  </si>
  <si>
    <t>Correo Electrónico</t>
  </si>
  <si>
    <t>Cantidad</t>
  </si>
  <si>
    <t>Precio Unitario</t>
  </si>
  <si>
    <t>Importe Total</t>
  </si>
  <si>
    <t>TOTAL</t>
  </si>
  <si>
    <t>INFORMACIÓN SOBRE EL PROVEEDOR</t>
  </si>
  <si>
    <t>BIENES, SERVICIOS O ACCESORIOS REQUERIDOS</t>
  </si>
  <si>
    <t>FIRMA Y ACLARACIÓN | SIDT</t>
  </si>
  <si>
    <t>ECANA</t>
  </si>
  <si>
    <t>SIB 2017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</si>
  <si>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</si>
  <si>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</si>
  <si>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</si>
  <si>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</si>
  <si>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</si>
  <si>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</si>
  <si>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</si>
  <si>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</si>
  <si>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</si>
  <si>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Jóvenes Emprendedores 2016</t>
  </si>
  <si>
    <t>IDI</t>
  </si>
  <si>
    <t>Jóvenes Emprendedores 2014</t>
  </si>
  <si>
    <t>IPG</t>
  </si>
  <si>
    <t>Fortalecimiento de grupos de Investigación 2014</t>
  </si>
  <si>
    <t>LEMEJ</t>
  </si>
  <si>
    <t>NACT 2012</t>
  </si>
  <si>
    <t>SIDT</t>
  </si>
  <si>
    <t>Otra</t>
  </si>
  <si>
    <t>UNNOBA</t>
  </si>
  <si>
    <t>Otro</t>
  </si>
  <si>
    <t>Bienes de consumo</t>
  </si>
  <si>
    <t>Servicios no personales</t>
  </si>
  <si>
    <t>Bienes de capital</t>
  </si>
  <si>
    <t>Transferencias</t>
  </si>
  <si>
    <t>El proveedor sugerido es representante exclusivo en el país para los bienes requeridos, según se indica en la carta de exclusividad que acompaño.</t>
  </si>
  <si>
    <t>El equipo requerido es patentado o de marca registrada y sólo puede obtenerse de una fuente.</t>
  </si>
  <si>
    <t>El contratista responsable del diseño de un proceso exige la compra de elementos críticos de un proveedor determinado como condición de mantener su garantía de cumplimiento.</t>
  </si>
  <si>
    <t>Otros casos excepcionales, cuando se requiera tomar medidas rápidas como consecuencia de hechos extraordinarios.</t>
  </si>
  <si>
    <t>(marque con una X sobre la derecha las alternativas que considere pertinentes)</t>
  </si>
  <si>
    <t>MOTIVOS POR LOS QUE LOS BIENES, SERVICIOS O ACCESORIOS PUEDEN ADQUIRIRSE UNICAMENTE AL PROVEEDOR MENCIONADO</t>
  </si>
  <si>
    <t xml:space="preserve">La adquisición y/o contratación de los bienes, accesorios  o servicios, son los únicos compatibles con servicios ya realizados o bienes ya existentes, afectados al proyecto. </t>
  </si>
  <si>
    <t>COMPRAS Y CONTRATACIONES REALIZADAS POR LA UNNOBA A LA FECHA:</t>
  </si>
  <si>
    <t>No se encontraron otros oferentes en el mercado local para los bienes o servicios requeridos.</t>
  </si>
  <si>
    <t>ANEXO V</t>
  </si>
  <si>
    <t>SOLICITUD DE AUTORIZACIÓN PARA COMPRA DIRECTA</t>
  </si>
  <si>
    <t>FIRMA Y ACLARACIÓN | INVESTIGADOR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</si>
</sst>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4" fillId="4" borderId="6" xfId="1" applyNumberFormat="1" applyFont="1" applyFill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/>
    <xf numFmtId="0" fontId="9" fillId="0" borderId="6" xfId="0" applyFont="1" applyBorder="1" applyAlignment="1">
      <alignment horizontal="center" vertical="center" wrapText="1"/>
    </xf>
    <xf numFmtId="0" fontId="4" fillId="5" borderId="6" xfId="0" applyFont="1" applyFill="1" applyBorder="1"/>
    <xf numFmtId="0" fontId="3" fillId="5" borderId="6" xfId="0" applyFont="1" applyFill="1" applyBorder="1"/>
    <xf numFmtId="164" fontId="5" fillId="0" borderId="6" xfId="1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Border="1"/>
    <xf numFmtId="0" fontId="0" fillId="0" borderId="4" xfId="0" applyBorder="1"/>
    <xf numFmtId="0" fontId="4" fillId="2" borderId="2" xfId="0" applyFont="1" applyFill="1" applyBorder="1" applyAlignment="1">
      <alignment horizontal="center" vertical="center" wrapText="1"/>
    </xf>
    <xf numFmtId="164" fontId="5" fillId="0" borderId="6" xfId="1" applyFont="1" applyBorder="1" applyAlignment="1" applyProtection="1">
      <alignment horizontal="center" vertical="center" wrapText="1"/>
      <protection hidden="1"/>
    </xf>
    <xf numFmtId="14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165" fontId="5" fillId="0" borderId="12" xfId="1" applyNumberFormat="1" applyFont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6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4" fontId="5" fillId="0" borderId="1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Martín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>
            <v>43348</v>
          </cell>
          <cell r="H57">
            <v>43712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>
            <v>43348</v>
          </cell>
          <cell r="H58">
            <v>43712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  <cell r="G59">
            <v>43348</v>
          </cell>
          <cell r="H59">
            <v>43712</v>
          </cell>
          <cell r="I59">
            <v>146000</v>
          </cell>
          <cell r="J59">
            <v>146000</v>
          </cell>
        </row>
        <row r="60">
          <cell r="A60" t="str">
            <v>0622/2018</v>
          </cell>
          <cell r="B60" t="str">
            <v>Desarrollo de máquina - herramienta flouning para la rectificación de rodillos quebradores de cereales</v>
          </cell>
          <cell r="C60" t="str">
            <v>Ho, Facundo</v>
          </cell>
          <cell r="E60" t="str">
            <v>SPU VT Agregando Valor 2017</v>
          </cell>
          <cell r="F60" t="str">
            <v>SIDT</v>
          </cell>
          <cell r="G60">
            <v>43348</v>
          </cell>
          <cell r="H60">
            <v>43712</v>
          </cell>
          <cell r="I60">
            <v>84900</v>
          </cell>
          <cell r="J60">
            <v>84900</v>
          </cell>
        </row>
        <row r="61">
          <cell r="A61" t="str">
            <v>0612/2018</v>
          </cell>
          <cell r="B61" t="str">
            <v>Semáforos solares</v>
          </cell>
          <cell r="C61" t="str">
            <v>Busso, Mauricio</v>
          </cell>
          <cell r="E61" t="str">
            <v>SPU VT Agregando Valor 2017</v>
          </cell>
          <cell r="F61" t="str">
            <v>SIDT</v>
          </cell>
          <cell r="G61">
            <v>43348</v>
          </cell>
          <cell r="H61">
            <v>43712</v>
          </cell>
          <cell r="I61">
            <v>149580</v>
          </cell>
          <cell r="J61">
            <v>149580</v>
          </cell>
        </row>
        <row r="62">
          <cell r="A62" t="str">
            <v>0419/2018</v>
          </cell>
          <cell r="B62" t="str">
            <v>Modelo de Balance Social aplicable a cooperativas de servicios publicos</v>
          </cell>
          <cell r="C62" t="str">
            <v>Saenz, Mariana</v>
          </cell>
          <cell r="E62" t="str">
            <v>SPU Cooperativismo 2017</v>
          </cell>
          <cell r="F62" t="str">
            <v>SIDT</v>
          </cell>
          <cell r="G62">
            <v>43242</v>
          </cell>
          <cell r="H62">
            <v>43606</v>
          </cell>
          <cell r="I62">
            <v>210100</v>
          </cell>
          <cell r="J62">
            <v>200100</v>
          </cell>
        </row>
        <row r="63">
          <cell r="A63" t="str">
            <v>1338/2018</v>
          </cell>
          <cell r="B63" t="str">
            <v>Evaluación y propuestas de mejoras para los servicios sanitarios en cooperativas de la provincia de
Buenos Aires</v>
          </cell>
          <cell r="C63" t="str">
            <v>Kruse, Eduardo</v>
          </cell>
          <cell r="E63" t="str">
            <v>SPU Cooperativismo 2017</v>
          </cell>
          <cell r="F63" t="str">
            <v>SIDT</v>
          </cell>
          <cell r="G63">
            <v>43215</v>
          </cell>
          <cell r="H63">
            <v>43579</v>
          </cell>
          <cell r="I63">
            <v>1942172</v>
          </cell>
          <cell r="J63">
            <v>1942172</v>
          </cell>
        </row>
        <row r="64">
          <cell r="A64" t="str">
            <v>0583/2018</v>
          </cell>
          <cell r="B64" t="str">
            <v>Energía a partir de biomasa</v>
          </cell>
          <cell r="C64" t="str">
            <v>Castillo, María José</v>
          </cell>
          <cell r="E64" t="str">
            <v>SPU Universidad y Desarrollo 2017</v>
          </cell>
          <cell r="F64" t="str">
            <v>SIDT</v>
          </cell>
          <cell r="G64">
            <v>43255</v>
          </cell>
          <cell r="H64">
            <v>43620</v>
          </cell>
          <cell r="I64">
            <v>1432390</v>
          </cell>
          <cell r="J64">
            <v>1432390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</row>
        <row r="94">
          <cell r="A94" t="str">
            <v>1905/2018</v>
          </cell>
          <cell r="B94" t="str">
            <v>Validación de frasco y medio de hemocultivo para equipo en desarrollo por la firma Biomen Technology S.A. contra viales existentes de equipos del mercado</v>
          </cell>
          <cell r="C94" t="str">
            <v>García Ricardo</v>
          </cell>
          <cell r="D94" t="str">
            <v>Menéndez, Juan Francisco</v>
          </cell>
          <cell r="E94" t="str">
            <v>PRITT 2018</v>
          </cell>
          <cell r="F94" t="str">
            <v>SIDT</v>
          </cell>
          <cell r="I94">
            <v>252000</v>
          </cell>
        </row>
        <row r="95">
          <cell r="A95" t="str">
            <v>2366/2015</v>
          </cell>
          <cell r="B95" t="str">
            <v>Determinación genética de caracteres de interes para el desarrollo de ideotipos de maíz destinados a la producción de bioetanol</v>
          </cell>
          <cell r="C95" t="str">
            <v>Eyherabide, Guillermo</v>
          </cell>
          <cell r="E95" t="str">
            <v>PDTS N°4</v>
          </cell>
          <cell r="F95" t="str">
            <v>SIDT</v>
          </cell>
          <cell r="G95">
            <v>42348</v>
          </cell>
          <cell r="H95">
            <v>43444</v>
          </cell>
          <cell r="I95">
            <v>200000</v>
          </cell>
        </row>
        <row r="96">
          <cell r="A96" t="str">
            <v>0711/2018</v>
          </cell>
          <cell r="B96" t="str">
            <v>Biodiesel</v>
          </cell>
          <cell r="C96" t="str">
            <v>Cascardo, Juan Agustín</v>
          </cell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</row>
        <row r="97">
          <cell r="A97" t="str">
            <v>0777/2018</v>
          </cell>
          <cell r="B97" t="str">
            <v>Aceite de pecan</v>
          </cell>
          <cell r="C97" t="str">
            <v xml:space="preserve">Cavo, Fernando </v>
          </cell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</row>
        <row r="98">
          <cell r="A98" t="str">
            <v>0862/2018</v>
          </cell>
          <cell r="B98" t="str">
            <v>Fixionaria</v>
          </cell>
          <cell r="C98" t="str">
            <v>Giannon, Georgina</v>
          </cell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</row>
        <row r="99">
          <cell r="A99" t="str">
            <v>0783/2018</v>
          </cell>
          <cell r="B99" t="str">
            <v>Sistema de gestión web</v>
          </cell>
          <cell r="C99" t="str">
            <v>Gimenez, Juan Pablo</v>
          </cell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</row>
        <row r="100">
          <cell r="A100" t="str">
            <v>0790/2018</v>
          </cell>
          <cell r="B100" t="str">
            <v>Lencería</v>
          </cell>
          <cell r="C100" t="str">
            <v>Ramos, María Paula</v>
          </cell>
          <cell r="E100" t="str">
            <v>Jovenes Emprendedores 2018</v>
          </cell>
          <cell r="F100" t="str">
            <v>SIDT</v>
          </cell>
          <cell r="G100">
            <v>43282</v>
          </cell>
          <cell r="H100">
            <v>43646</v>
          </cell>
          <cell r="I100">
            <v>30000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C3" sqref="C3"/>
    </sheetView>
  </sheetViews>
  <sheetFormatPr baseColWidth="10" defaultRowHeight="15" x14ac:dyDescent="0.25"/>
  <cols>
    <col min="1" max="1" width="5.140625" customWidth="1"/>
    <col min="2" max="2" width="19.140625" customWidth="1"/>
    <col min="3" max="3" width="13.28515625" customWidth="1"/>
    <col min="4" max="4" width="10.140625" customWidth="1"/>
    <col min="5" max="5" width="10.28515625" customWidth="1"/>
    <col min="6" max="6" width="10.85546875" customWidth="1"/>
    <col min="7" max="7" width="8.140625" customWidth="1"/>
    <col min="8" max="8" width="12.42578125" customWidth="1"/>
    <col min="9" max="9" width="12.5703125" style="34" customWidth="1"/>
    <col min="11" max="14" width="11.42578125" style="10"/>
  </cols>
  <sheetData>
    <row r="1" spans="1:14" x14ac:dyDescent="0.25">
      <c r="A1" s="92" t="s">
        <v>77</v>
      </c>
      <c r="B1" s="93"/>
      <c r="C1" s="93"/>
      <c r="D1" s="93"/>
      <c r="E1" s="93"/>
      <c r="F1" s="93"/>
      <c r="G1" s="93"/>
      <c r="H1" s="93"/>
      <c r="I1" s="94"/>
    </row>
    <row r="2" spans="1:14" x14ac:dyDescent="0.25">
      <c r="A2" s="95" t="s">
        <v>78</v>
      </c>
      <c r="B2" s="96"/>
      <c r="C2" s="96"/>
      <c r="D2" s="96"/>
      <c r="E2" s="96"/>
      <c r="F2" s="96"/>
      <c r="G2" s="96"/>
      <c r="H2" s="96"/>
      <c r="I2" s="97"/>
      <c r="K2" s="14"/>
      <c r="L2" s="14"/>
      <c r="M2" s="14"/>
      <c r="N2" s="14"/>
    </row>
    <row r="3" spans="1:14" ht="15" customHeight="1" x14ac:dyDescent="0.25">
      <c r="A3" s="48" t="s">
        <v>2</v>
      </c>
      <c r="B3" s="49"/>
      <c r="C3" s="112"/>
      <c r="D3" s="35" t="s">
        <v>0</v>
      </c>
      <c r="E3" s="35"/>
      <c r="F3" s="108" t="str">
        <f>IF(ISBLANK($C$3),"",VLOOKUP($C$3,[1]Proyectos!$A$1:$J$101,5,FALSE))</f>
        <v/>
      </c>
      <c r="G3" s="109"/>
      <c r="H3" s="24" t="s">
        <v>1</v>
      </c>
      <c r="I3" s="31" t="str">
        <f>IF(ISBLANK($C$3),"",VLOOKUP($C$3,[1]Proyectos!$A$1:$J$101,6,FALSE))</f>
        <v/>
      </c>
      <c r="K3" s="14"/>
      <c r="L3" s="12" t="s">
        <v>42</v>
      </c>
      <c r="M3" s="12" t="s">
        <v>43</v>
      </c>
      <c r="N3" s="16"/>
    </row>
    <row r="4" spans="1:14" ht="43.5" customHeight="1" x14ac:dyDescent="0.25">
      <c r="A4" s="98" t="s">
        <v>3</v>
      </c>
      <c r="B4" s="98"/>
      <c r="C4" s="99" t="str">
        <f>IF(ISBLANK($C$3),"",VLOOKUP($C$3,[1]Proyectos!$A$1:$J$101,2,FALSE))</f>
        <v/>
      </c>
      <c r="D4" s="100"/>
      <c r="E4" s="100"/>
      <c r="F4" s="101"/>
      <c r="G4" s="101"/>
      <c r="H4" s="100"/>
      <c r="I4" s="102"/>
      <c r="K4" s="14"/>
      <c r="L4" s="12" t="s">
        <v>44</v>
      </c>
      <c r="M4" s="12" t="s">
        <v>45</v>
      </c>
      <c r="N4" s="16"/>
    </row>
    <row r="5" spans="1:14" x14ac:dyDescent="0.25">
      <c r="A5" s="98" t="s">
        <v>4</v>
      </c>
      <c r="B5" s="98"/>
      <c r="C5" s="103" t="str">
        <f>IF(ISBLANK($C$3),"",VLOOKUP($C$3,[1]Proyectos!$A$1:$J$101,3,FALSE))</f>
        <v/>
      </c>
      <c r="D5" s="104"/>
      <c r="E5" s="57" t="s">
        <v>5</v>
      </c>
      <c r="F5" s="58"/>
      <c r="G5" s="103" t="str">
        <f>IF(ISBLANK($C$3),"",VLOOKUP($C$3,[1]Proyectos!$A$1:$J$98,4,FALSE))</f>
        <v/>
      </c>
      <c r="H5" s="105"/>
      <c r="I5" s="104"/>
      <c r="K5" s="14"/>
      <c r="L5" s="12" t="s">
        <v>46</v>
      </c>
      <c r="M5" s="12" t="s">
        <v>47</v>
      </c>
      <c r="N5" s="16"/>
    </row>
    <row r="6" spans="1:14" x14ac:dyDescent="0.25">
      <c r="A6" s="98" t="s">
        <v>6</v>
      </c>
      <c r="B6" s="98"/>
      <c r="C6" s="1" t="s">
        <v>7</v>
      </c>
      <c r="D6" s="26" t="str">
        <f>IF(ISBLANK($C$3),"",VLOOKUP($C$3,[1]Proyectos!$A$1:$J$101,7,FALSE))</f>
        <v/>
      </c>
      <c r="E6" s="59" t="s">
        <v>8</v>
      </c>
      <c r="F6" s="60"/>
      <c r="G6" s="2" t="s">
        <v>9</v>
      </c>
      <c r="H6" s="77"/>
      <c r="I6" s="78"/>
      <c r="K6" s="14"/>
      <c r="L6" s="12" t="s">
        <v>48</v>
      </c>
      <c r="M6" s="12" t="s">
        <v>49</v>
      </c>
      <c r="N6" s="16"/>
    </row>
    <row r="7" spans="1:14" x14ac:dyDescent="0.25">
      <c r="A7" s="98"/>
      <c r="B7" s="98"/>
      <c r="C7" s="3" t="s">
        <v>10</v>
      </c>
      <c r="D7" s="26" t="str">
        <f>IF(ISBLANK($C$3),"",VLOOKUP($C$3,[1]Proyectos!$A$1:$J$101,8,FALSE))</f>
        <v/>
      </c>
      <c r="E7" s="61"/>
      <c r="F7" s="62"/>
      <c r="G7" s="3" t="s">
        <v>11</v>
      </c>
      <c r="H7" s="107"/>
      <c r="I7" s="78"/>
      <c r="K7" s="14"/>
      <c r="L7" s="12" t="s">
        <v>50</v>
      </c>
      <c r="M7" s="12" t="s">
        <v>51</v>
      </c>
      <c r="N7" s="16"/>
    </row>
    <row r="8" spans="1:14" ht="9.9499999999999993" customHeight="1" x14ac:dyDescent="0.25">
      <c r="A8" s="76"/>
      <c r="B8" s="77"/>
      <c r="C8" s="77"/>
      <c r="D8" s="77"/>
      <c r="E8" s="77"/>
      <c r="F8" s="77"/>
      <c r="G8" s="77"/>
      <c r="H8" s="77"/>
      <c r="I8" s="78"/>
      <c r="K8" s="14"/>
      <c r="L8" s="12" t="s">
        <v>52</v>
      </c>
      <c r="M8" s="12" t="s">
        <v>53</v>
      </c>
      <c r="N8" s="16"/>
    </row>
    <row r="9" spans="1:14" x14ac:dyDescent="0.25">
      <c r="A9" s="106" t="s">
        <v>12</v>
      </c>
      <c r="B9" s="106"/>
      <c r="C9" s="106"/>
      <c r="D9" s="106"/>
      <c r="E9" s="106"/>
      <c r="F9" s="106"/>
      <c r="G9" s="106"/>
      <c r="H9" s="106"/>
      <c r="I9" s="106"/>
      <c r="K9" s="14"/>
      <c r="L9" s="12" t="s">
        <v>54</v>
      </c>
      <c r="M9" s="12" t="s">
        <v>55</v>
      </c>
      <c r="N9" s="16"/>
    </row>
    <row r="10" spans="1:14" x14ac:dyDescent="0.25">
      <c r="A10" s="4" t="s">
        <v>13</v>
      </c>
      <c r="B10" s="63" t="s">
        <v>14</v>
      </c>
      <c r="C10" s="64"/>
      <c r="D10" s="64"/>
      <c r="E10" s="64"/>
      <c r="F10" s="65"/>
      <c r="G10" s="79">
        <f>IF(ISBLANK($C$3),0,VLOOKUP($C$3,[1]Proyectos!$A$1:$J$101,9,FALSE))</f>
        <v>0</v>
      </c>
      <c r="H10" s="79"/>
      <c r="I10" s="5"/>
      <c r="K10" s="14"/>
      <c r="L10" s="12" t="s">
        <v>56</v>
      </c>
      <c r="M10" s="12" t="s">
        <v>57</v>
      </c>
      <c r="N10" s="16"/>
    </row>
    <row r="11" spans="1:14" ht="15" customHeight="1" x14ac:dyDescent="0.25">
      <c r="A11" s="4" t="s">
        <v>15</v>
      </c>
      <c r="B11" s="66" t="s">
        <v>75</v>
      </c>
      <c r="C11" s="67"/>
      <c r="D11" s="67"/>
      <c r="E11" s="67"/>
      <c r="F11" s="68"/>
      <c r="G11" s="80"/>
      <c r="H11" s="80"/>
      <c r="I11" s="5"/>
      <c r="K11" s="14"/>
      <c r="L11" s="12" t="s">
        <v>58</v>
      </c>
      <c r="M11" s="12" t="s">
        <v>59</v>
      </c>
      <c r="N11" s="16"/>
    </row>
    <row r="12" spans="1:14" x14ac:dyDescent="0.25">
      <c r="A12" s="4" t="s">
        <v>16</v>
      </c>
      <c r="B12" s="63" t="s">
        <v>17</v>
      </c>
      <c r="C12" s="64"/>
      <c r="D12" s="64"/>
      <c r="E12" s="64"/>
      <c r="F12" s="65"/>
      <c r="G12" s="80"/>
      <c r="H12" s="80"/>
      <c r="I12" s="5"/>
      <c r="K12" s="15"/>
      <c r="L12" s="12" t="s">
        <v>60</v>
      </c>
      <c r="M12" s="12" t="s">
        <v>61</v>
      </c>
      <c r="N12" s="16"/>
    </row>
    <row r="13" spans="1:14" ht="15" customHeight="1" x14ac:dyDescent="0.25">
      <c r="A13" s="4" t="s">
        <v>18</v>
      </c>
      <c r="B13" s="66" t="s">
        <v>19</v>
      </c>
      <c r="C13" s="67"/>
      <c r="D13" s="67"/>
      <c r="E13" s="67"/>
      <c r="F13" s="68"/>
      <c r="G13" s="79">
        <f>G10-G11-G12</f>
        <v>0</v>
      </c>
      <c r="H13" s="79"/>
      <c r="I13" s="5" t="s">
        <v>20</v>
      </c>
      <c r="K13" s="14"/>
      <c r="L13" s="12" t="s">
        <v>62</v>
      </c>
      <c r="M13" s="12"/>
      <c r="N13" s="16"/>
    </row>
    <row r="14" spans="1:14" x14ac:dyDescent="0.25">
      <c r="A14" s="4"/>
      <c r="B14" s="51"/>
      <c r="C14" s="52"/>
      <c r="D14" s="52"/>
      <c r="E14" s="52"/>
      <c r="F14" s="53"/>
      <c r="G14" s="81"/>
      <c r="H14" s="82"/>
      <c r="I14" s="5"/>
      <c r="K14" s="14"/>
      <c r="L14" s="13" t="s">
        <v>63</v>
      </c>
      <c r="M14" s="12"/>
      <c r="N14" s="16"/>
    </row>
    <row r="15" spans="1:14" x14ac:dyDescent="0.25">
      <c r="A15" s="4" t="s">
        <v>21</v>
      </c>
      <c r="B15" s="69" t="s">
        <v>22</v>
      </c>
      <c r="C15" s="70"/>
      <c r="D15" s="70"/>
      <c r="E15" s="70"/>
      <c r="F15" s="71"/>
      <c r="G15" s="110"/>
      <c r="H15" s="111"/>
      <c r="I15" s="5"/>
      <c r="K15" s="14"/>
      <c r="L15" s="12"/>
      <c r="M15" s="12"/>
      <c r="N15" s="16"/>
    </row>
    <row r="16" spans="1:14" x14ac:dyDescent="0.25">
      <c r="A16" s="4"/>
      <c r="B16" s="69" t="s">
        <v>23</v>
      </c>
      <c r="C16" s="70"/>
      <c r="D16" s="70"/>
      <c r="E16" s="70"/>
      <c r="F16" s="71"/>
      <c r="G16" s="79">
        <f>G12-G15</f>
        <v>0</v>
      </c>
      <c r="H16" s="79"/>
      <c r="I16" s="5" t="s">
        <v>24</v>
      </c>
      <c r="K16" s="14"/>
      <c r="L16" s="16"/>
      <c r="M16" s="16"/>
      <c r="N16" s="16"/>
    </row>
    <row r="17" spans="1:14" ht="9.9499999999999993" customHeight="1" x14ac:dyDescent="0.25">
      <c r="A17" s="44"/>
      <c r="B17" s="45"/>
      <c r="C17" s="45"/>
      <c r="D17" s="45"/>
      <c r="E17" s="45"/>
      <c r="F17" s="45"/>
      <c r="G17" s="45"/>
      <c r="H17" s="45"/>
      <c r="I17" s="46"/>
      <c r="K17" s="14"/>
      <c r="L17" s="16"/>
      <c r="M17" s="16"/>
      <c r="N17" s="16"/>
    </row>
    <row r="18" spans="1:14" x14ac:dyDescent="0.25">
      <c r="A18" s="47" t="s">
        <v>40</v>
      </c>
      <c r="B18" s="48"/>
      <c r="C18" s="48"/>
      <c r="D18" s="48"/>
      <c r="E18" s="48"/>
      <c r="F18" s="48"/>
      <c r="G18" s="48"/>
      <c r="H18" s="48"/>
      <c r="I18" s="49"/>
      <c r="K18" s="14"/>
      <c r="L18" s="16"/>
      <c r="M18" s="16"/>
      <c r="N18" s="16"/>
    </row>
    <row r="19" spans="1:14" ht="25.5" customHeight="1" x14ac:dyDescent="0.25">
      <c r="A19" s="7" t="s">
        <v>25</v>
      </c>
      <c r="B19" s="7" t="s">
        <v>28</v>
      </c>
      <c r="C19" s="7" t="s">
        <v>29</v>
      </c>
      <c r="D19" s="50" t="s">
        <v>30</v>
      </c>
      <c r="E19" s="50"/>
      <c r="F19" s="7" t="s">
        <v>27</v>
      </c>
      <c r="G19" s="7" t="s">
        <v>35</v>
      </c>
      <c r="H19" s="7" t="s">
        <v>36</v>
      </c>
      <c r="I19" s="6" t="s">
        <v>37</v>
      </c>
      <c r="K19" s="14"/>
      <c r="L19" s="12"/>
      <c r="M19" s="16"/>
      <c r="N19" s="16"/>
    </row>
    <row r="20" spans="1:14" ht="25.5" customHeight="1" x14ac:dyDescent="0.25">
      <c r="A20" s="8">
        <v>1</v>
      </c>
      <c r="B20" s="30"/>
      <c r="C20" s="30"/>
      <c r="D20" s="43"/>
      <c r="E20" s="43"/>
      <c r="F20" s="8"/>
      <c r="G20" s="8"/>
      <c r="H20" s="20"/>
      <c r="I20" s="25">
        <f>G20*H20</f>
        <v>0</v>
      </c>
      <c r="L20" s="12" t="s">
        <v>64</v>
      </c>
      <c r="M20" s="16"/>
      <c r="N20" s="16"/>
    </row>
    <row r="21" spans="1:14" ht="25.5" customHeight="1" x14ac:dyDescent="0.25">
      <c r="A21" s="8">
        <v>2</v>
      </c>
      <c r="B21" s="8"/>
      <c r="C21" s="8"/>
      <c r="D21" s="43"/>
      <c r="E21" s="43"/>
      <c r="F21" s="8"/>
      <c r="G21" s="8"/>
      <c r="H21" s="20"/>
      <c r="I21" s="25">
        <f t="shared" ref="I21:I22" si="0">G21*H21</f>
        <v>0</v>
      </c>
      <c r="L21" s="12" t="s">
        <v>65</v>
      </c>
      <c r="M21" s="16"/>
      <c r="N21" s="16"/>
    </row>
    <row r="22" spans="1:14" ht="25.5" customHeight="1" thickBot="1" x14ac:dyDescent="0.3">
      <c r="A22" s="8">
        <v>3</v>
      </c>
      <c r="B22" s="8"/>
      <c r="C22" s="8"/>
      <c r="D22" s="43"/>
      <c r="E22" s="43"/>
      <c r="F22" s="8"/>
      <c r="G22" s="8"/>
      <c r="H22" s="20"/>
      <c r="I22" s="25">
        <f t="shared" si="0"/>
        <v>0</v>
      </c>
      <c r="L22" s="12" t="s">
        <v>66</v>
      </c>
      <c r="M22" s="16"/>
      <c r="N22" s="16"/>
    </row>
    <row r="23" spans="1:14" ht="25.5" customHeight="1" x14ac:dyDescent="0.25">
      <c r="A23" s="72" t="s">
        <v>38</v>
      </c>
      <c r="B23" s="73"/>
      <c r="C23" s="73"/>
      <c r="D23" s="73"/>
      <c r="E23" s="73"/>
      <c r="F23" s="73"/>
      <c r="G23" s="73"/>
      <c r="H23" s="73"/>
      <c r="I23" s="32">
        <f>SUM(I20:I22)</f>
        <v>0</v>
      </c>
      <c r="L23" s="21" t="s">
        <v>67</v>
      </c>
    </row>
    <row r="24" spans="1:14" ht="9.9499999999999993" customHeight="1" x14ac:dyDescent="0.25">
      <c r="A24" s="23"/>
      <c r="B24" s="22"/>
      <c r="C24" s="22"/>
      <c r="D24" s="22"/>
      <c r="E24" s="22"/>
      <c r="F24" s="22"/>
      <c r="G24" s="22"/>
      <c r="H24" s="22"/>
      <c r="I24" s="27"/>
    </row>
    <row r="25" spans="1:14" x14ac:dyDescent="0.25">
      <c r="A25" s="75" t="s">
        <v>39</v>
      </c>
      <c r="B25" s="75"/>
      <c r="C25" s="75"/>
      <c r="D25" s="75"/>
      <c r="E25" s="75"/>
      <c r="F25" s="75"/>
      <c r="G25" s="75"/>
      <c r="H25" s="75"/>
      <c r="I25" s="75"/>
    </row>
    <row r="26" spans="1:14" s="9" customFormat="1" x14ac:dyDescent="0.25">
      <c r="A26" s="50" t="s">
        <v>31</v>
      </c>
      <c r="B26" s="50"/>
      <c r="C26" s="7" t="s">
        <v>26</v>
      </c>
      <c r="D26" s="50" t="s">
        <v>32</v>
      </c>
      <c r="E26" s="50"/>
      <c r="F26" s="51" t="s">
        <v>34</v>
      </c>
      <c r="G26" s="52"/>
      <c r="H26" s="53"/>
      <c r="I26" s="28" t="s">
        <v>33</v>
      </c>
      <c r="K26" s="11"/>
      <c r="L26" s="11"/>
      <c r="M26" s="11"/>
      <c r="N26" s="11"/>
    </row>
    <row r="27" spans="1:14" s="9" customFormat="1" ht="25.5" customHeight="1" x14ac:dyDescent="0.25">
      <c r="A27" s="74"/>
      <c r="B27" s="74"/>
      <c r="C27" s="29"/>
      <c r="D27" s="74"/>
      <c r="E27" s="74"/>
      <c r="F27" s="40"/>
      <c r="G27" s="41"/>
      <c r="H27" s="42"/>
      <c r="I27" s="29"/>
      <c r="K27" s="11"/>
      <c r="L27" s="11"/>
      <c r="M27" s="11"/>
      <c r="N27" s="11"/>
    </row>
    <row r="28" spans="1:14" ht="9.9499999999999993" customHeight="1" x14ac:dyDescent="0.25">
      <c r="A28" s="23"/>
      <c r="B28" s="22"/>
      <c r="C28" s="22"/>
      <c r="D28" s="22"/>
      <c r="E28" s="22"/>
      <c r="F28" s="22"/>
      <c r="G28" s="22"/>
      <c r="H28" s="22"/>
      <c r="I28" s="27"/>
    </row>
    <row r="29" spans="1:14" x14ac:dyDescent="0.25">
      <c r="A29" s="18" t="s">
        <v>73</v>
      </c>
      <c r="B29" s="19"/>
      <c r="C29" s="19"/>
      <c r="D29" s="19"/>
      <c r="E29" s="19"/>
      <c r="F29" s="19"/>
      <c r="G29" s="19"/>
      <c r="H29" s="19"/>
      <c r="I29" s="33"/>
    </row>
    <row r="30" spans="1:14" x14ac:dyDescent="0.25">
      <c r="A30" s="37" t="s">
        <v>72</v>
      </c>
      <c r="B30" s="38"/>
      <c r="C30" s="38"/>
      <c r="D30" s="38"/>
      <c r="E30" s="38"/>
      <c r="F30" s="38"/>
      <c r="G30" s="38"/>
      <c r="H30" s="38"/>
      <c r="I30" s="39"/>
    </row>
    <row r="31" spans="1:14" ht="25.5" customHeight="1" x14ac:dyDescent="0.25">
      <c r="A31" s="17">
        <v>1</v>
      </c>
      <c r="B31" s="36" t="s">
        <v>76</v>
      </c>
      <c r="C31" s="36"/>
      <c r="D31" s="36"/>
      <c r="E31" s="36"/>
      <c r="F31" s="36"/>
      <c r="G31" s="36"/>
      <c r="H31" s="36"/>
      <c r="I31" s="30"/>
    </row>
    <row r="32" spans="1:14" ht="25.5" customHeight="1" x14ac:dyDescent="0.25">
      <c r="A32" s="17">
        <v>2</v>
      </c>
      <c r="B32" s="36" t="s">
        <v>68</v>
      </c>
      <c r="C32" s="36"/>
      <c r="D32" s="36"/>
      <c r="E32" s="36"/>
      <c r="F32" s="36"/>
      <c r="G32" s="36"/>
      <c r="H32" s="36"/>
      <c r="I32" s="30"/>
    </row>
    <row r="33" spans="1:9" ht="25.5" customHeight="1" x14ac:dyDescent="0.25">
      <c r="A33" s="17">
        <v>3</v>
      </c>
      <c r="B33" s="36" t="s">
        <v>74</v>
      </c>
      <c r="C33" s="36"/>
      <c r="D33" s="36"/>
      <c r="E33" s="36"/>
      <c r="F33" s="36"/>
      <c r="G33" s="36"/>
      <c r="H33" s="36"/>
      <c r="I33" s="30"/>
    </row>
    <row r="34" spans="1:9" ht="25.5" customHeight="1" x14ac:dyDescent="0.25">
      <c r="A34" s="17">
        <v>4</v>
      </c>
      <c r="B34" s="36" t="s">
        <v>69</v>
      </c>
      <c r="C34" s="36"/>
      <c r="D34" s="36"/>
      <c r="E34" s="36"/>
      <c r="F34" s="36"/>
      <c r="G34" s="36"/>
      <c r="H34" s="36"/>
      <c r="I34" s="30"/>
    </row>
    <row r="35" spans="1:9" ht="25.5" customHeight="1" x14ac:dyDescent="0.25">
      <c r="A35" s="17">
        <v>5</v>
      </c>
      <c r="B35" s="36" t="s">
        <v>70</v>
      </c>
      <c r="C35" s="36"/>
      <c r="D35" s="36"/>
      <c r="E35" s="36"/>
      <c r="F35" s="36"/>
      <c r="G35" s="36"/>
      <c r="H35" s="36"/>
      <c r="I35" s="30"/>
    </row>
    <row r="36" spans="1:9" ht="25.5" customHeight="1" x14ac:dyDescent="0.25">
      <c r="A36" s="17">
        <v>6</v>
      </c>
      <c r="B36" s="36" t="s">
        <v>71</v>
      </c>
      <c r="C36" s="36"/>
      <c r="D36" s="36"/>
      <c r="E36" s="36"/>
      <c r="F36" s="36"/>
      <c r="G36" s="36"/>
      <c r="H36" s="36"/>
      <c r="I36" s="30"/>
    </row>
    <row r="37" spans="1:9" x14ac:dyDescent="0.25">
      <c r="A37" s="89"/>
      <c r="B37" s="83"/>
      <c r="C37" s="83"/>
      <c r="D37" s="83"/>
      <c r="E37" s="83"/>
      <c r="F37" s="83"/>
      <c r="G37" s="83"/>
      <c r="H37" s="83"/>
      <c r="I37" s="84"/>
    </row>
    <row r="38" spans="1:9" x14ac:dyDescent="0.25">
      <c r="A38" s="90"/>
      <c r="B38" s="85"/>
      <c r="C38" s="85"/>
      <c r="D38" s="85"/>
      <c r="E38" s="85"/>
      <c r="F38" s="85"/>
      <c r="G38" s="85"/>
      <c r="H38" s="85"/>
      <c r="I38" s="86"/>
    </row>
    <row r="39" spans="1:9" x14ac:dyDescent="0.25">
      <c r="A39" s="90"/>
      <c r="B39" s="85"/>
      <c r="C39" s="85"/>
      <c r="D39" s="85"/>
      <c r="E39" s="85"/>
      <c r="F39" s="85"/>
      <c r="G39" s="85"/>
      <c r="H39" s="85"/>
      <c r="I39" s="86"/>
    </row>
    <row r="40" spans="1:9" x14ac:dyDescent="0.25">
      <c r="A40" s="90"/>
      <c r="B40" s="85"/>
      <c r="C40" s="85"/>
      <c r="D40" s="85"/>
      <c r="E40" s="85"/>
      <c r="F40" s="85"/>
      <c r="G40" s="85"/>
      <c r="H40" s="85"/>
      <c r="I40" s="86"/>
    </row>
    <row r="41" spans="1:9" x14ac:dyDescent="0.25">
      <c r="A41" s="91"/>
      <c r="B41" s="87"/>
      <c r="C41" s="87"/>
      <c r="D41" s="87"/>
      <c r="E41" s="87"/>
      <c r="F41" s="87"/>
      <c r="G41" s="87"/>
      <c r="H41" s="87"/>
      <c r="I41" s="88"/>
    </row>
    <row r="42" spans="1:9" x14ac:dyDescent="0.25">
      <c r="A42" s="54" t="s">
        <v>79</v>
      </c>
      <c r="B42" s="55"/>
      <c r="C42" s="55"/>
      <c r="D42" s="55"/>
      <c r="E42" s="55" t="s">
        <v>41</v>
      </c>
      <c r="F42" s="55"/>
      <c r="G42" s="55"/>
      <c r="H42" s="55"/>
      <c r="I42" s="56"/>
    </row>
  </sheetData>
  <protectedRanges>
    <protectedRange sqref="A27:I27" name="Proveedor"/>
    <protectedRange sqref="H6:I7" name="Solicitud"/>
    <protectedRange sqref="A20:I22" name="Carga"/>
    <protectedRange sqref="C3" name="Codigo"/>
    <protectedRange sqref="I31:I36" name="Motivos"/>
    <protectedRange sqref="G11:H12" name="Compras y adelantos"/>
    <protectedRange sqref="G16" name="Rendiciones aprobadas"/>
  </protectedRanges>
  <mergeCells count="56">
    <mergeCell ref="E37:I41"/>
    <mergeCell ref="A37:D41"/>
    <mergeCell ref="A1:I1"/>
    <mergeCell ref="A2:I2"/>
    <mergeCell ref="A3:B3"/>
    <mergeCell ref="A4:B4"/>
    <mergeCell ref="C4:I4"/>
    <mergeCell ref="A5:B5"/>
    <mergeCell ref="C5:D5"/>
    <mergeCell ref="G5:I5"/>
    <mergeCell ref="A6:B7"/>
    <mergeCell ref="A9:I9"/>
    <mergeCell ref="H6:I6"/>
    <mergeCell ref="H7:I7"/>
    <mergeCell ref="F3:G3"/>
    <mergeCell ref="G15:H15"/>
    <mergeCell ref="G16:H16"/>
    <mergeCell ref="B16:F16"/>
    <mergeCell ref="G10:H10"/>
    <mergeCell ref="G11:H11"/>
    <mergeCell ref="G12:H12"/>
    <mergeCell ref="G14:H14"/>
    <mergeCell ref="B14:F14"/>
    <mergeCell ref="G13:H13"/>
    <mergeCell ref="A42:D42"/>
    <mergeCell ref="E42:I42"/>
    <mergeCell ref="E5:F5"/>
    <mergeCell ref="E6:F7"/>
    <mergeCell ref="B10:F10"/>
    <mergeCell ref="B11:F11"/>
    <mergeCell ref="B12:F12"/>
    <mergeCell ref="B13:F13"/>
    <mergeCell ref="B15:F15"/>
    <mergeCell ref="A23:H23"/>
    <mergeCell ref="A26:B26"/>
    <mergeCell ref="D26:E26"/>
    <mergeCell ref="A27:B27"/>
    <mergeCell ref="D27:E27"/>
    <mergeCell ref="A25:I25"/>
    <mergeCell ref="A8:I8"/>
    <mergeCell ref="D3:E3"/>
    <mergeCell ref="B36:H36"/>
    <mergeCell ref="A30:I30"/>
    <mergeCell ref="F27:H27"/>
    <mergeCell ref="B31:H31"/>
    <mergeCell ref="B32:H32"/>
    <mergeCell ref="B33:H33"/>
    <mergeCell ref="B34:H34"/>
    <mergeCell ref="B35:H35"/>
    <mergeCell ref="D21:E21"/>
    <mergeCell ref="D22:E22"/>
    <mergeCell ref="A17:I17"/>
    <mergeCell ref="A18:I18"/>
    <mergeCell ref="D19:E19"/>
    <mergeCell ref="D20:E20"/>
    <mergeCell ref="F26:H26"/>
  </mergeCells>
  <dataValidations count="9">
    <dataValidation type="textLength" errorStyle="warning" allowBlank="1" showInputMessage="1" showErrorMessage="1" errorTitle="Error columna" error="Debe ingresar los montos en la columna E" promptTitle="Error Columna E" prompt="Debe ingresar los montos en la Columna E" sqref="I16">
      <formula1>0</formula1>
      <formula2>0</formula2>
    </dataValidation>
    <dataValidation type="textLength" allowBlank="1" showInputMessage="1" showErrorMessage="1" errorTitle="Error columna" error="Debe ingresar los montos en la columna G" promptTitle="Monto del subsidio" sqref="I10">
      <formula1>0</formula1>
      <formula2>0</formula2>
    </dataValidation>
    <dataValidation type="textLength" allowBlank="1" showInputMessage="1" showErrorMessage="1" errorTitle="Error columna" error="Debe ingresar los montos en la columna G" promptTitle="Adelantos pagados a la fecha" prompt="Ingrese en Columna G - Fila 17 el total ejecutado a través de compras y contrataciones abonadas por la UNNOBA a la fecha." sqref="I11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2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I13:I14">
      <formula1>0</formula1>
      <formula2>0</formula2>
    </dataValidation>
    <dataValidation type="list" allowBlank="1" showInputMessage="1" showErrorMessage="1" sqref="F20">
      <formula1>$L$19:$L$23</formula1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I15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allowBlank="1" showInputMessage="1" sqref="G11:H12 G15:H15"/>
  </dataValidations>
  <pageMargins left="0.31496062992125984" right="0.11811023622047245" top="0.35433070866141736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Compra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Usuario de Windows</cp:lastModifiedBy>
  <cp:lastPrinted>2017-02-15T12:56:16Z</cp:lastPrinted>
  <dcterms:created xsi:type="dcterms:W3CDTF">2017-02-15T12:01:29Z</dcterms:created>
  <dcterms:modified xsi:type="dcterms:W3CDTF">2019-04-01T12:10:02Z</dcterms:modified>
</cp:coreProperties>
</file>