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Readecuació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" i="1" l="1"/>
  <c r="D6" i="1" l="1"/>
  <c r="C5" i="1"/>
  <c r="F5" i="1"/>
  <c r="C4" i="1"/>
  <c r="H3" i="1"/>
  <c r="E3" i="1"/>
  <c r="G15" i="1" l="1"/>
  <c r="E15" i="1"/>
  <c r="D15" i="1"/>
  <c r="F14" i="1"/>
  <c r="H14" i="1" s="1"/>
  <c r="F13" i="1"/>
  <c r="H13" i="1" s="1"/>
  <c r="F12" i="1"/>
  <c r="H12" i="1" s="1"/>
  <c r="F11" i="1"/>
  <c r="H11" i="1" s="1"/>
  <c r="H15" i="1" l="1"/>
  <c r="F15" i="1"/>
</calcChain>
</file>

<file path=xl/sharedStrings.xml><?xml version="1.0" encoding="utf-8"?>
<sst xmlns="http://schemas.openxmlformats.org/spreadsheetml/2006/main" count="50" uniqueCount="50">
  <si>
    <t xml:space="preserve">CONVOCATORIA: </t>
  </si>
  <si>
    <t>TÍTULO DEL PROYECTO:</t>
  </si>
  <si>
    <t>DIRECTOR:</t>
  </si>
  <si>
    <t>CO-DIRECTOR:</t>
  </si>
  <si>
    <t>ANEXO IV</t>
  </si>
  <si>
    <t>READECUACIÓN PRESUPUESTARIA</t>
  </si>
  <si>
    <t>Servicios no personales</t>
  </si>
  <si>
    <t>INFORMACIÓN PRESUPUESTARIA</t>
  </si>
  <si>
    <t>AJUSTES PROPUESTOS</t>
  </si>
  <si>
    <t>PRESUPUESTO AJUSTADO A LA FECHA</t>
  </si>
  <si>
    <t>PRESUPUESTO AJUSTADO PROPUESTO</t>
  </si>
  <si>
    <t>TOTAL</t>
  </si>
  <si>
    <t>RUBROS</t>
  </si>
  <si>
    <t>FIRMA Y ACLARACIÓN | DIRECTOR</t>
  </si>
  <si>
    <t>ECANA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</si>
  <si>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</si>
  <si>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</si>
  <si>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</si>
  <si>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</si>
  <si>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</si>
  <si>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</si>
  <si>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</si>
  <si>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</si>
  <si>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</si>
  <si>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</si>
  <si>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</si>
  <si>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</si>
  <si>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FIRMA Y ACLARACIÓN | SIDT</t>
  </si>
  <si>
    <t>U.A.:</t>
  </si>
  <si>
    <t>CÓDIGO:</t>
  </si>
  <si>
    <t>FECHA DE EJECUCIÓN:</t>
  </si>
  <si>
    <t>Fin:</t>
  </si>
  <si>
    <t>Inicio:</t>
  </si>
  <si>
    <t>SOLICITUD</t>
  </si>
  <si>
    <t>Fecha:</t>
  </si>
  <si>
    <t>Número:</t>
  </si>
  <si>
    <t>PRESUPUESTO ADJUDICADO (según Anexo I)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</si>
  <si>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</si>
  <si>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</si>
  <si>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</si>
  <si>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</si>
  <si>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</si>
  <si>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</si>
  <si>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</si>
  <si>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</si>
  <si>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</si>
  <si>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Bienes de capital</t>
  </si>
  <si>
    <t>Bienes de consumo</t>
  </si>
  <si>
    <t>Transferencias</t>
  </si>
  <si>
    <t>TOTAL AJUSTES PREVIOS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</si>
</sst>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 wrapText="1"/>
    </xf>
    <xf numFmtId="164" fontId="4" fillId="0" borderId="10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0" borderId="6" xfId="0" applyFont="1" applyBorder="1"/>
    <xf numFmtId="0" fontId="3" fillId="0" borderId="1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2" borderId="10" xfId="2" applyFont="1" applyFill="1" applyBorder="1" applyAlignment="1">
      <alignment vertical="center" wrapText="1"/>
    </xf>
    <xf numFmtId="0" fontId="6" fillId="0" borderId="9" xfId="2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10" xfId="1" applyFont="1" applyBorder="1" applyAlignment="1" applyProtection="1">
      <alignment horizontal="center" vertical="center" wrapText="1"/>
      <protection hidden="1"/>
    </xf>
    <xf numFmtId="164" fontId="3" fillId="0" borderId="18" xfId="1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3" borderId="9" xfId="2" applyFont="1" applyFill="1" applyBorder="1" applyAlignment="1" applyProtection="1">
      <alignment horizontal="center" vertical="center" wrapText="1"/>
      <protection hidden="1"/>
    </xf>
    <xf numFmtId="0" fontId="6" fillId="3" borderId="11" xfId="2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0" xfId="1" applyFont="1" applyBorder="1" applyAlignment="1">
      <alignment horizontal="center" vertical="center" wrapText="1"/>
    </xf>
    <xf numFmtId="164" fontId="4" fillId="0" borderId="14" xfId="1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hidden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  <sheetName val="Hoja3"/>
      <sheetName val="Hoja2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/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/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/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/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/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D15"/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I16"/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/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I23"/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/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/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/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/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Tamarit, Guillermo</v>
          </cell>
          <cell r="D42" t="str">
            <v>Saenz, Mariana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/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I46"/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/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/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/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43403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/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/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43336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/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43336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/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43336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Martín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G57">
            <v>43348</v>
          </cell>
          <cell r="H57">
            <v>43712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G58">
            <v>43348</v>
          </cell>
          <cell r="H58">
            <v>43712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D59"/>
          <cell r="E59" t="str">
            <v>SPU  VT Agregando Valor 2017</v>
          </cell>
          <cell r="F59" t="str">
            <v>SIDT</v>
          </cell>
          <cell r="G59">
            <v>43348</v>
          </cell>
          <cell r="H59">
            <v>43712</v>
          </cell>
          <cell r="I59">
            <v>146000</v>
          </cell>
          <cell r="J59">
            <v>146000</v>
          </cell>
        </row>
        <row r="60">
          <cell r="A60" t="str">
            <v>0622/2018</v>
          </cell>
          <cell r="B60" t="str">
            <v>Desarrollo de máquina - herramienta flouning para la rectificación de rodillos quebradores de cereales</v>
          </cell>
          <cell r="C60" t="str">
            <v>Ho, Facundo</v>
          </cell>
          <cell r="D60"/>
          <cell r="E60" t="str">
            <v>SPU VT Agregando Valor 2017</v>
          </cell>
          <cell r="F60" t="str">
            <v>SIDT</v>
          </cell>
          <cell r="G60">
            <v>43348</v>
          </cell>
          <cell r="H60">
            <v>43712</v>
          </cell>
          <cell r="I60">
            <v>84900</v>
          </cell>
          <cell r="J60">
            <v>84900</v>
          </cell>
        </row>
        <row r="61">
          <cell r="A61" t="str">
            <v>0612/2018</v>
          </cell>
          <cell r="B61" t="str">
            <v>Semáforos solares</v>
          </cell>
          <cell r="C61" t="str">
            <v>Busso, Mauricio</v>
          </cell>
          <cell r="D61"/>
          <cell r="E61" t="str">
            <v>SPU VT Agregando Valor 2017</v>
          </cell>
          <cell r="F61" t="str">
            <v>SIDT</v>
          </cell>
          <cell r="G61">
            <v>43348</v>
          </cell>
          <cell r="H61">
            <v>43712</v>
          </cell>
          <cell r="I61">
            <v>149580</v>
          </cell>
          <cell r="J61">
            <v>149580</v>
          </cell>
        </row>
        <row r="62">
          <cell r="A62" t="str">
            <v>0419/2018</v>
          </cell>
          <cell r="B62" t="str">
            <v>Modelo de Balance Social aplicable a cooperativas de servicios publicos</v>
          </cell>
          <cell r="C62" t="str">
            <v>Saenz, Mariana</v>
          </cell>
          <cell r="D62"/>
          <cell r="E62" t="str">
            <v>SPU Cooperativismo 2017</v>
          </cell>
          <cell r="F62" t="str">
            <v>SIDT</v>
          </cell>
          <cell r="G62">
            <v>43242</v>
          </cell>
          <cell r="H62">
            <v>43606</v>
          </cell>
          <cell r="I62">
            <v>210100</v>
          </cell>
          <cell r="J62">
            <v>200100</v>
          </cell>
        </row>
        <row r="63">
          <cell r="A63" t="str">
            <v>1338/2018</v>
          </cell>
          <cell r="B63" t="str">
            <v>Evaluación y propuestas de mejoras para los servicios sanitarios en cooperativas de la provincia de
Buenos Aires</v>
          </cell>
          <cell r="C63" t="str">
            <v>Kruse, Eduardo</v>
          </cell>
          <cell r="D63"/>
          <cell r="E63" t="str">
            <v>SPU Cooperativismo 2017</v>
          </cell>
          <cell r="F63" t="str">
            <v>SIDT</v>
          </cell>
          <cell r="G63">
            <v>43215</v>
          </cell>
          <cell r="H63">
            <v>43579</v>
          </cell>
          <cell r="I63">
            <v>1942172</v>
          </cell>
          <cell r="J63">
            <v>1942172</v>
          </cell>
        </row>
        <row r="64">
          <cell r="A64" t="str">
            <v>0583/2018</v>
          </cell>
          <cell r="B64" t="str">
            <v>Energía a partir de biomasa</v>
          </cell>
          <cell r="C64" t="str">
            <v>Castillo, María José</v>
          </cell>
          <cell r="D64"/>
          <cell r="E64" t="str">
            <v>SPU Universidad y Desarrollo 2017</v>
          </cell>
          <cell r="F64" t="str">
            <v>SIDT</v>
          </cell>
          <cell r="G64">
            <v>43255</v>
          </cell>
          <cell r="H64">
            <v>43620</v>
          </cell>
          <cell r="I64">
            <v>1432390</v>
          </cell>
          <cell r="J64">
            <v>1432390</v>
          </cell>
        </row>
        <row r="65">
          <cell r="A65" t="str">
            <v>0495/2017</v>
          </cell>
          <cell r="B65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5" t="str">
            <v>Garcia Rustici, Pablo</v>
          </cell>
          <cell r="D65"/>
          <cell r="E65" t="str">
            <v>3ta Convocatoria del Programa de Cooperativismo y Economía Social</v>
          </cell>
          <cell r="F65" t="str">
            <v>SIDT</v>
          </cell>
          <cell r="G65">
            <v>43497</v>
          </cell>
          <cell r="H65">
            <v>44227</v>
          </cell>
          <cell r="I65">
            <v>211380</v>
          </cell>
          <cell r="J65">
            <v>211380</v>
          </cell>
        </row>
        <row r="66">
          <cell r="A66" t="str">
            <v>1312/2017</v>
          </cell>
          <cell r="B66" t="str">
            <v>Producción de Bioinsecticidas a partir de hongos entomopatógenos</v>
          </cell>
          <cell r="C66" t="str">
            <v>Laureano, Español</v>
          </cell>
          <cell r="D66"/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1313/2017</v>
          </cell>
          <cell r="B67" t="str">
            <v>Cerveza sin TACC</v>
          </cell>
          <cell r="C67" t="str">
            <v>Matías, Franco</v>
          </cell>
          <cell r="D67"/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1314/2017</v>
          </cell>
          <cell r="B68" t="str">
            <v>Revalorización del cuerpo femenino con carácter a través del diseño de indumentaria y textil</v>
          </cell>
          <cell r="C68" t="str">
            <v>Tómas, María Agustina</v>
          </cell>
          <cell r="D68"/>
          <cell r="E68" t="str">
            <v>Programa de Jóvenes Emprendedores y creación de unidades de negocio para estudiantes y graduados de la UNNOBA</v>
          </cell>
          <cell r="F68" t="str">
            <v>SIDT</v>
          </cell>
          <cell r="G68">
            <v>42887</v>
          </cell>
          <cell r="H68">
            <v>43251</v>
          </cell>
          <cell r="I68">
            <v>40000</v>
          </cell>
          <cell r="J68">
            <v>40000</v>
          </cell>
        </row>
        <row r="69">
          <cell r="A69" t="str">
            <v>0124/2016</v>
          </cell>
          <cell r="B69" t="str">
            <v>Bases fisiológicas y genéticas de la tolerancia a stress abiótico en cultivos agrícolas de importancia en el noroeste bonaerense</v>
          </cell>
          <cell r="C69" t="str">
            <v>González, Fernanda</v>
          </cell>
          <cell r="D69"/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43373</v>
          </cell>
          <cell r="I69">
            <v>150000</v>
          </cell>
          <cell r="J69">
            <v>150000</v>
          </cell>
        </row>
        <row r="70">
          <cell r="A70" t="str">
            <v>0126/2016</v>
          </cell>
          <cell r="B70" t="str">
            <v>Evaluación de potenciales biomarcadores en patologías infecciosas, neuroendócrinas, oncológicas y cognitivas de importancia en el noroeste de la provincia de Buenos Aires.</v>
          </cell>
          <cell r="C70" t="str">
            <v>Cristina, Carolina</v>
          </cell>
          <cell r="D70" t="str">
            <v>Pasquinelli, Virginia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43373</v>
          </cell>
          <cell r="I70">
            <v>150000</v>
          </cell>
          <cell r="J70">
            <v>150000</v>
          </cell>
        </row>
        <row r="71">
          <cell r="A71" t="str">
            <v>0130/2016</v>
          </cell>
          <cell r="B71" t="str">
            <v>Cuenca del arroyo Pergamino: Análisis de la situación socioambiental para el desarrollo</v>
          </cell>
          <cell r="C71" t="str">
            <v>Merino, Mariano</v>
          </cell>
          <cell r="D71"/>
          <cell r="E71" t="str">
            <v>PIO CONICET-UNNOBA 2015</v>
          </cell>
          <cell r="F71" t="str">
            <v>SIDT</v>
          </cell>
          <cell r="G71">
            <v>42401</v>
          </cell>
          <cell r="H71">
            <v>43373</v>
          </cell>
          <cell r="I71">
            <v>150000</v>
          </cell>
          <cell r="J71">
            <v>150000</v>
          </cell>
        </row>
        <row r="72">
          <cell r="A72" t="str">
            <v>0569/2017</v>
          </cell>
          <cell r="B72" t="str">
            <v>Generación de energías renovables y valorización de biomasa residual de la región NOBA mediante procesos catalíticos sustentables</v>
          </cell>
          <cell r="C72" t="str">
            <v>Casella, Monica</v>
          </cell>
          <cell r="D72"/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750000</v>
          </cell>
          <cell r="J72">
            <v>750000</v>
          </cell>
        </row>
        <row r="73">
          <cell r="A73" t="str">
            <v>0093/2017</v>
          </cell>
          <cell r="B73" t="str">
            <v>Desarrollo de germoplasma de especies forrajeras para ambientes ganaderos de la provincia de Buenos Aires</v>
          </cell>
          <cell r="C73" t="str">
            <v>Andrés, Adriana</v>
          </cell>
          <cell r="D73" t="str">
            <v>Scheneiter, Omar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1000000</v>
          </cell>
          <cell r="J73">
            <v>1000000</v>
          </cell>
        </row>
        <row r="74">
          <cell r="A74" t="str">
            <v>0354/2017</v>
          </cell>
          <cell r="B74" t="str">
            <v>Estudio del genoma del vector del "mal de Rio Cuarto" a maíz, Delphacodes kuscheli"</v>
          </cell>
          <cell r="C74" t="str">
            <v>Catalano, María Inés</v>
          </cell>
          <cell r="D74" t="str">
            <v>Rivera Pomar, Rolando</v>
          </cell>
          <cell r="E74" t="str">
            <v>CIC PIT-AP-BA 2016</v>
          </cell>
          <cell r="F74" t="str">
            <v>SIDT</v>
          </cell>
          <cell r="G74">
            <v>42724</v>
          </cell>
          <cell r="H74">
            <v>43453</v>
          </cell>
          <cell r="I74">
            <v>750000</v>
          </cell>
          <cell r="J74">
            <v>750000</v>
          </cell>
        </row>
        <row r="75">
          <cell r="A75" t="str">
            <v>2303/2017</v>
          </cell>
          <cell r="B75" t="str">
            <v xml:space="preserve">El uso de las redes sociales en jóvenes universitarios del noroeste de la Provincia de Buenos Aires </v>
          </cell>
          <cell r="C75" t="str">
            <v>Tarullo, Raquel</v>
          </cell>
          <cell r="D75" t="str">
            <v>Traverso, Pilar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15000</v>
          </cell>
          <cell r="J75">
            <v>15000</v>
          </cell>
        </row>
        <row r="76">
          <cell r="A76" t="str">
            <v>2315/2017</v>
          </cell>
          <cell r="B76" t="str">
            <v>Durabilidad natural del salixbabylonica x Saliz alba "Ragonese 131-27"</v>
          </cell>
          <cell r="C76" t="str">
            <v>Cobas, Ana Clara</v>
          </cell>
          <cell r="D76"/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2343/2017</v>
          </cell>
          <cell r="B77" t="str">
            <v>Impacto del uso de cultivos de invierno con leguminosas sobre las emisiones de gases de efecto invernadero</v>
          </cell>
          <cell r="C77" t="str">
            <v>Camarasa, Jonatan</v>
          </cell>
          <cell r="D77"/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25000</v>
          </cell>
          <cell r="J77">
            <v>25000</v>
          </cell>
        </row>
        <row r="78">
          <cell r="A78" t="str">
            <v>2358/2017</v>
          </cell>
          <cell r="B78" t="str">
            <v>Archivo Roberto C. Dimarco: catalogación y puesta en valor</v>
          </cell>
          <cell r="C78" t="str">
            <v>Petraglia, Pablo</v>
          </cell>
          <cell r="D78"/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7000</v>
          </cell>
          <cell r="J78">
            <v>7000</v>
          </cell>
        </row>
        <row r="79">
          <cell r="A79" t="str">
            <v>2362/2017</v>
          </cell>
          <cell r="B79" t="str">
            <v>Semáforos solares</v>
          </cell>
          <cell r="C79" t="str">
            <v>García, Pablo</v>
          </cell>
          <cell r="D79" t="str">
            <v>Busso, Mauricio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25000</v>
          </cell>
          <cell r="J79">
            <v>25000</v>
          </cell>
        </row>
        <row r="80">
          <cell r="A80" t="str">
            <v>2364/2017</v>
          </cell>
          <cell r="B80" t="str">
            <v>Sistema de indicadores para evaluar la asignacion de los recursos publicos de los gobierns locales. Diseño y aplicación al Municipio de Junin</v>
          </cell>
          <cell r="C80" t="str">
            <v>Troiano, Lucas</v>
          </cell>
          <cell r="D80" t="str">
            <v>Garcia, Mariela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15000</v>
          </cell>
          <cell r="J80">
            <v>15000</v>
          </cell>
        </row>
        <row r="81">
          <cell r="A81" t="str">
            <v>2365/2017</v>
          </cell>
          <cell r="B81" t="str">
            <v>Caracterización de la estructura socio-productiva del sector industrial de Junín</v>
          </cell>
          <cell r="C81" t="str">
            <v>Sicuelo, Ivana</v>
          </cell>
          <cell r="D81" t="str">
            <v>Rivarola, Natalia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13500</v>
          </cell>
          <cell r="J81">
            <v>13500</v>
          </cell>
        </row>
        <row r="82">
          <cell r="A82" t="str">
            <v>2366/2017</v>
          </cell>
          <cell r="B82" t="str">
            <v>Participación del antiporter NA"/H" NHX1 aislado de Lotus tenuis en la tolerancia a salinidad en Arabidopsis thaliana</v>
          </cell>
          <cell r="C82" t="str">
            <v>Mandolino, Cecilia</v>
          </cell>
          <cell r="D82" t="str">
            <v>Maciel, María Aurora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25000</v>
          </cell>
          <cell r="J82">
            <v>25000</v>
          </cell>
        </row>
        <row r="83">
          <cell r="A83" t="str">
            <v>2367/2017</v>
          </cell>
          <cell r="B83" t="str">
            <v>Grado de reconocimiento de las pymes de Junín sobre su responsabilidad social empresaria</v>
          </cell>
          <cell r="C83" t="str">
            <v>Schinetti, Cintia</v>
          </cell>
          <cell r="D83" t="str">
            <v>-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2368/2017</v>
          </cell>
          <cell r="B84" t="str">
            <v>Análisis de la aplicabilidad de un Modelo de Competitividad para las ciudades de Junín y Pergamino</v>
          </cell>
          <cell r="C84" t="str">
            <v>Figueroa, Darío</v>
          </cell>
          <cell r="D84" t="str">
            <v>Asorey, Lucrecia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15000</v>
          </cell>
          <cell r="J84">
            <v>15000</v>
          </cell>
        </row>
        <row r="85">
          <cell r="A85" t="str">
            <v>2369/2017</v>
          </cell>
          <cell r="B85" t="str">
            <v>Modelizaciòn de la emergencia de malezas hacia una aproximación del manejo racional.</v>
          </cell>
          <cell r="C85" t="str">
            <v>Picapietra, Gabriel</v>
          </cell>
          <cell r="D85" t="str">
            <v>Principiano, Martín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20450</v>
          </cell>
          <cell r="J85">
            <v>20450</v>
          </cell>
        </row>
        <row r="86">
          <cell r="A86" t="str">
            <v>2370/2017</v>
          </cell>
          <cell r="B86" t="str">
            <v>Mujeres en transición: estudio preliminar de las representaiones sociales de madres en posparto y profesionales de la salud en torno a la maternidad, el puerperio y a la depresion.</v>
          </cell>
          <cell r="C86" t="str">
            <v>Frezzotti, Yanina</v>
          </cell>
          <cell r="D86"/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15000</v>
          </cell>
          <cell r="J86">
            <v>15000</v>
          </cell>
        </row>
        <row r="87">
          <cell r="A87" t="str">
            <v>2371/2017</v>
          </cell>
          <cell r="B87" t="str">
            <v>Desarrollo de quesos de pasta blanda e investigación de parámetros productivos y condiciones de elaboración</v>
          </cell>
          <cell r="C87" t="str">
            <v>Sola, Agustín</v>
          </cell>
          <cell r="D87" t="str">
            <v>Casella, Rita</v>
          </cell>
          <cell r="E87" t="str">
            <v>Promoción CyT 2017</v>
          </cell>
          <cell r="F87" t="str">
            <v>SIDT</v>
          </cell>
          <cell r="G87">
            <v>43054</v>
          </cell>
          <cell r="H87">
            <v>43434</v>
          </cell>
          <cell r="I87">
            <v>25000</v>
          </cell>
          <cell r="J87">
            <v>25000</v>
          </cell>
        </row>
        <row r="88">
          <cell r="A88" t="str">
            <v>0558/2018</v>
          </cell>
          <cell r="B88" t="str">
            <v xml:space="preserve">Plataforma robótica multipropósito para navegación terrestre con soporte aéreo aplicada a ensayos a campo utilizando técnicas de visión artificial </v>
          </cell>
          <cell r="C88" t="str">
            <v>Russo, Claudia</v>
          </cell>
          <cell r="D88" t="str">
            <v>Cicerchia, Lucas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  <cell r="J88"/>
        </row>
        <row r="89">
          <cell r="A89" t="str">
            <v>0559/2018</v>
          </cell>
          <cell r="B89" t="str">
            <v xml:space="preserve">Gestión del Recurso Hídrico Subterráneo en el abastecimiento de agua potable a Pergamino </v>
          </cell>
          <cell r="C89" t="str">
            <v>Perdomo, Santiago</v>
          </cell>
          <cell r="D89" t="str">
            <v>Ainchil, Jerónimo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  <cell r="J89"/>
        </row>
        <row r="90">
          <cell r="A90" t="str">
            <v>0560/2018</v>
          </cell>
          <cell r="B90" t="str">
            <v xml:space="preserve">La incorporación de Fibras en el Hormigón como forma de incrementar la durabilidad de las estructuras </v>
          </cell>
          <cell r="C90" t="str">
            <v>Luis Lima</v>
          </cell>
          <cell r="D90" t="str">
            <v>Alejandro Mateos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120000</v>
          </cell>
          <cell r="J90"/>
        </row>
        <row r="91">
          <cell r="A91" t="str">
            <v>0557/2018</v>
          </cell>
          <cell r="B91" t="str">
            <v>Fenotipado de alta capacidad con relevamiento de datos en campo</v>
          </cell>
          <cell r="C91" t="str">
            <v>Hugo Ramón</v>
          </cell>
          <cell r="D91" t="str">
            <v>Eduardo Álvarez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  <cell r="J91"/>
        </row>
        <row r="92">
          <cell r="A92" t="str">
            <v>0561/2018</v>
          </cell>
          <cell r="B92" t="str">
            <v>Desarrollo de Hormigones reforzados con fibras para empleo en durmientes ferroviarios</v>
          </cell>
          <cell r="C92" t="str">
            <v>Luis Lima</v>
          </cell>
          <cell r="D92" t="str">
            <v>María José Castillo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  <cell r="J92"/>
        </row>
        <row r="93">
          <cell r="A93" t="str">
            <v>0755/2018</v>
          </cell>
          <cell r="B93" t="str">
            <v>Desarrollo tecnológico de Cultivares de Lotus Tenuis</v>
          </cell>
          <cell r="C93" t="str">
            <v>Adriana Andrés</v>
          </cell>
          <cell r="D93"/>
          <cell r="E93" t="str">
            <v>PRITT 2018</v>
          </cell>
          <cell r="F93" t="str">
            <v>SIDT</v>
          </cell>
          <cell r="G93">
            <v>43252</v>
          </cell>
          <cell r="H93">
            <v>43982</v>
          </cell>
          <cell r="I93">
            <v>40000</v>
          </cell>
          <cell r="J93"/>
        </row>
        <row r="94">
          <cell r="A94" t="str">
            <v>1905/2018</v>
          </cell>
          <cell r="B94" t="str">
            <v>Validación de frasco y medio de hemocultivo para equipo en desarrollo por la firma Biomen Technology S.A. contra viales existentes de equipos del mercado</v>
          </cell>
          <cell r="C94" t="str">
            <v>García Ricardo</v>
          </cell>
          <cell r="D94" t="str">
            <v>Menéndez, Juan Francisco</v>
          </cell>
          <cell r="E94" t="str">
            <v>PRITT 2018</v>
          </cell>
          <cell r="F94" t="str">
            <v>SIDT</v>
          </cell>
          <cell r="G94"/>
          <cell r="H94"/>
          <cell r="I94">
            <v>252000</v>
          </cell>
          <cell r="J94"/>
        </row>
        <row r="95">
          <cell r="A95" t="str">
            <v>2366/2015</v>
          </cell>
          <cell r="B95" t="str">
            <v>Determinación genética de caracteres de interes para el desarrollo de ideotipos de maíz destinados a la producción de bioetanol</v>
          </cell>
          <cell r="C95" t="str">
            <v>Eyherabide, Guillermo</v>
          </cell>
          <cell r="D95"/>
          <cell r="E95" t="str">
            <v>PDTS N°4</v>
          </cell>
          <cell r="F95" t="str">
            <v>SIDT</v>
          </cell>
          <cell r="G95">
            <v>42348</v>
          </cell>
          <cell r="H95">
            <v>43444</v>
          </cell>
          <cell r="I95">
            <v>200000</v>
          </cell>
          <cell r="J95"/>
        </row>
        <row r="96">
          <cell r="A96" t="str">
            <v>0711/2018</v>
          </cell>
          <cell r="B96" t="str">
            <v>Biodiesel</v>
          </cell>
          <cell r="C96" t="str">
            <v>Cascardo, Juan Agustín</v>
          </cell>
          <cell r="D96"/>
          <cell r="E96" t="str">
            <v>Jovenes Emprendedores 2018</v>
          </cell>
          <cell r="F96" t="str">
            <v>SIDT</v>
          </cell>
          <cell r="G96">
            <v>43282</v>
          </cell>
          <cell r="H96">
            <v>43646</v>
          </cell>
          <cell r="I96">
            <v>30000</v>
          </cell>
          <cell r="J96"/>
        </row>
        <row r="97">
          <cell r="A97" t="str">
            <v>0777/2018</v>
          </cell>
          <cell r="B97" t="str">
            <v>Aceite de pecan</v>
          </cell>
          <cell r="C97" t="str">
            <v xml:space="preserve">Cavo, Fernando </v>
          </cell>
          <cell r="D97"/>
          <cell r="E97" t="str">
            <v>Jovenes Emprendedores 2018</v>
          </cell>
          <cell r="F97" t="str">
            <v>SIDT</v>
          </cell>
          <cell r="G97">
            <v>43282</v>
          </cell>
          <cell r="H97">
            <v>43646</v>
          </cell>
          <cell r="I97">
            <v>30000</v>
          </cell>
          <cell r="J97"/>
        </row>
        <row r="98">
          <cell r="A98" t="str">
            <v>0862/2018</v>
          </cell>
          <cell r="B98" t="str">
            <v>Fixionaria</v>
          </cell>
          <cell r="C98" t="str">
            <v>Giannon, Georgina</v>
          </cell>
          <cell r="D98"/>
          <cell r="E98" t="str">
            <v>Jovenes Emprendedores 2018</v>
          </cell>
          <cell r="F98" t="str">
            <v>SIDT</v>
          </cell>
          <cell r="G98">
            <v>43282</v>
          </cell>
          <cell r="H98">
            <v>43646</v>
          </cell>
          <cell r="I98">
            <v>30000</v>
          </cell>
          <cell r="J98"/>
        </row>
        <row r="99">
          <cell r="A99" t="str">
            <v>0783/2018</v>
          </cell>
          <cell r="B99" t="str">
            <v>Sistema de gestión web</v>
          </cell>
          <cell r="C99" t="str">
            <v>Gimenez, Juan Pablo</v>
          </cell>
          <cell r="D99"/>
          <cell r="E99" t="str">
            <v>Jovenes Emprendedores 2018</v>
          </cell>
          <cell r="F99" t="str">
            <v>SIDT</v>
          </cell>
          <cell r="G99">
            <v>43282</v>
          </cell>
          <cell r="H99">
            <v>43646</v>
          </cell>
          <cell r="I99">
            <v>30000</v>
          </cell>
          <cell r="J99"/>
        </row>
        <row r="100">
          <cell r="A100" t="str">
            <v>0790/2018</v>
          </cell>
          <cell r="B100" t="str">
            <v>Lencería</v>
          </cell>
          <cell r="C100" t="str">
            <v>Ramos, María Paula</v>
          </cell>
          <cell r="D100"/>
          <cell r="E100" t="str">
            <v>Jovenes Emprendedores 2018</v>
          </cell>
          <cell r="F100" t="str">
            <v>SIDT</v>
          </cell>
          <cell r="G100">
            <v>43282</v>
          </cell>
          <cell r="H100">
            <v>43646</v>
          </cell>
          <cell r="I100">
            <v>30000</v>
          </cell>
          <cell r="J100"/>
        </row>
        <row r="101">
          <cell r="A101"/>
          <cell r="B101"/>
          <cell r="C101"/>
          <cell r="D101"/>
          <cell r="E101"/>
          <cell r="F101"/>
          <cell r="G101"/>
          <cell r="H101"/>
          <cell r="I101"/>
          <cell r="J101"/>
        </row>
      </sheetData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abSelected="1" zoomScale="90" zoomScaleNormal="90" workbookViewId="0">
      <selection activeCell="G14" sqref="G14"/>
    </sheetView>
  </sheetViews>
  <sheetFormatPr baseColWidth="10" defaultRowHeight="12.75" x14ac:dyDescent="0.2"/>
  <cols>
    <col min="1" max="2" width="7.5703125" style="1" customWidth="1"/>
    <col min="3" max="3" width="12.28515625" style="2" customWidth="1"/>
    <col min="4" max="4" width="14.42578125" style="2" customWidth="1"/>
    <col min="5" max="5" width="14.28515625" style="2" customWidth="1"/>
    <col min="6" max="6" width="13.85546875" style="2" customWidth="1"/>
    <col min="7" max="7" width="13.28515625" style="2" customWidth="1"/>
    <col min="8" max="8" width="13.5703125" style="1" customWidth="1"/>
    <col min="9" max="9" width="11.42578125" style="1"/>
    <col min="10" max="13" width="11.42578125" style="15"/>
    <col min="14" max="16384" width="11.42578125" style="1"/>
  </cols>
  <sheetData>
    <row r="1" spans="1:13" ht="15" customHeight="1" x14ac:dyDescent="0.2">
      <c r="A1" s="52" t="s">
        <v>4</v>
      </c>
      <c r="B1" s="53"/>
      <c r="C1" s="53"/>
      <c r="D1" s="53"/>
      <c r="E1" s="53"/>
      <c r="F1" s="53"/>
      <c r="G1" s="53"/>
      <c r="H1" s="54"/>
    </row>
    <row r="2" spans="1:13" ht="30" customHeight="1" x14ac:dyDescent="0.2">
      <c r="A2" s="55" t="s">
        <v>5</v>
      </c>
      <c r="B2" s="56"/>
      <c r="C2" s="56"/>
      <c r="D2" s="56"/>
      <c r="E2" s="56"/>
      <c r="F2" s="56"/>
      <c r="G2" s="56"/>
      <c r="H2" s="57"/>
    </row>
    <row r="3" spans="1:13" ht="30" customHeight="1" x14ac:dyDescent="0.2">
      <c r="A3" s="50" t="s">
        <v>29</v>
      </c>
      <c r="B3" s="51"/>
      <c r="C3" s="22"/>
      <c r="D3" s="21" t="s">
        <v>0</v>
      </c>
      <c r="E3" s="46" t="str">
        <f>IF(ISBLANK($C$3),"",VLOOKUP($C$3,[1]Proyectos!$A$1:$J$98,5,FALSE))</f>
        <v/>
      </c>
      <c r="F3" s="47"/>
      <c r="G3" s="13" t="s">
        <v>28</v>
      </c>
      <c r="H3" s="25" t="str">
        <f>IF(ISBLANK($C$3),"",VLOOKUP($C$3,[1]Proyectos!$A$1:$J$98,6,FALSE))</f>
        <v/>
      </c>
      <c r="J3" s="3"/>
      <c r="K3" s="3"/>
      <c r="L3" s="3"/>
      <c r="M3" s="3"/>
    </row>
    <row r="4" spans="1:13" ht="48.75" customHeight="1" x14ac:dyDescent="0.2">
      <c r="A4" s="40" t="s">
        <v>1</v>
      </c>
      <c r="B4" s="41"/>
      <c r="C4" s="38" t="str">
        <f>IF(ISBLANK($C$3),"",VLOOKUP($C$3,[1]Proyectos!$A$1:$J$98,2,FALSE))</f>
        <v/>
      </c>
      <c r="D4" s="83"/>
      <c r="E4" s="83"/>
      <c r="F4" s="83"/>
      <c r="G4" s="83"/>
      <c r="H4" s="39"/>
      <c r="J4" s="3" t="s">
        <v>14</v>
      </c>
      <c r="K4" s="3" t="s">
        <v>21</v>
      </c>
      <c r="L4" s="3"/>
      <c r="M4" s="3"/>
    </row>
    <row r="5" spans="1:13" ht="30" customHeight="1" x14ac:dyDescent="0.2">
      <c r="A5" s="50" t="s">
        <v>2</v>
      </c>
      <c r="B5" s="51"/>
      <c r="C5" s="38" t="str">
        <f>IF(ISBLANK($C$3),"",VLOOKUP($C$3,[1]Proyectos!$A$1:$J$98,3,FALSE))</f>
        <v/>
      </c>
      <c r="D5" s="39"/>
      <c r="E5" s="12" t="s">
        <v>3</v>
      </c>
      <c r="F5" s="33" t="str">
        <f>IF(ISBLANK($C$3),"",VLOOKUP($C$3,[1]Proyectos!$A$1:$J$98,4,FALSE))</f>
        <v/>
      </c>
      <c r="G5" s="34"/>
      <c r="H5" s="35"/>
      <c r="J5" s="3" t="s">
        <v>37</v>
      </c>
      <c r="K5" s="3" t="s">
        <v>38</v>
      </c>
      <c r="L5" s="3"/>
      <c r="M5" s="3"/>
    </row>
    <row r="6" spans="1:13" ht="18" customHeight="1" x14ac:dyDescent="0.2">
      <c r="A6" s="40" t="s">
        <v>30</v>
      </c>
      <c r="B6" s="41"/>
      <c r="C6" s="23" t="s">
        <v>32</v>
      </c>
      <c r="D6" s="26" t="str">
        <f>IF(ISBLANK($C$3),"",VLOOKUP($C$3,[1]Proyectos!$A$1:$J$98,7,FALSE))</f>
        <v/>
      </c>
      <c r="E6" s="44" t="s">
        <v>33</v>
      </c>
      <c r="F6" s="24" t="s">
        <v>35</v>
      </c>
      <c r="G6" s="31">
        <v>1</v>
      </c>
      <c r="H6" s="32"/>
      <c r="J6" s="3" t="s">
        <v>39</v>
      </c>
      <c r="K6" s="3" t="s">
        <v>40</v>
      </c>
      <c r="L6" s="3"/>
      <c r="M6" s="3"/>
    </row>
    <row r="7" spans="1:13" ht="17.25" customHeight="1" x14ac:dyDescent="0.2">
      <c r="A7" s="42"/>
      <c r="B7" s="43"/>
      <c r="C7" s="8" t="s">
        <v>31</v>
      </c>
      <c r="D7" s="27" t="str">
        <f>IF(ISBLANK($C$3),"",VLOOKUP($C$3,[1]Proyectos!$A$1:$J$101,8,FALSE))</f>
        <v/>
      </c>
      <c r="E7" s="45"/>
      <c r="F7" s="9" t="s">
        <v>34</v>
      </c>
      <c r="G7" s="36">
        <v>43448</v>
      </c>
      <c r="H7" s="37"/>
      <c r="J7" s="3" t="s">
        <v>41</v>
      </c>
      <c r="K7" s="3" t="s">
        <v>42</v>
      </c>
      <c r="L7" s="3"/>
      <c r="M7" s="3"/>
    </row>
    <row r="8" spans="1:13" x14ac:dyDescent="0.2">
      <c r="A8" s="62"/>
      <c r="B8" s="63"/>
      <c r="C8" s="63"/>
      <c r="D8" s="63"/>
      <c r="E8" s="63"/>
      <c r="F8" s="63"/>
      <c r="G8" s="63"/>
      <c r="H8" s="64"/>
      <c r="J8" s="3" t="s">
        <v>43</v>
      </c>
      <c r="K8" s="3" t="s">
        <v>44</v>
      </c>
      <c r="L8" s="3"/>
      <c r="M8" s="3"/>
    </row>
    <row r="9" spans="1:13" s="5" customFormat="1" ht="30" customHeight="1" x14ac:dyDescent="0.2">
      <c r="A9" s="65" t="s">
        <v>7</v>
      </c>
      <c r="B9" s="66"/>
      <c r="C9" s="66"/>
      <c r="D9" s="66"/>
      <c r="E9" s="66"/>
      <c r="F9" s="66"/>
      <c r="G9" s="66"/>
      <c r="H9" s="67"/>
      <c r="J9" s="3" t="s">
        <v>45</v>
      </c>
      <c r="K9" s="3" t="s">
        <v>24</v>
      </c>
      <c r="L9" s="17"/>
      <c r="M9" s="17"/>
    </row>
    <row r="10" spans="1:13" s="5" customFormat="1" ht="45" customHeight="1" x14ac:dyDescent="0.2">
      <c r="A10" s="68" t="s">
        <v>12</v>
      </c>
      <c r="B10" s="69"/>
      <c r="C10" s="70"/>
      <c r="D10" s="11" t="s">
        <v>36</v>
      </c>
      <c r="E10" s="11" t="s">
        <v>49</v>
      </c>
      <c r="F10" s="11" t="s">
        <v>9</v>
      </c>
      <c r="G10" s="11" t="s">
        <v>8</v>
      </c>
      <c r="H10" s="11" t="s">
        <v>10</v>
      </c>
      <c r="J10" s="3" t="s">
        <v>15</v>
      </c>
      <c r="K10" s="3" t="s">
        <v>23</v>
      </c>
      <c r="L10" s="17"/>
      <c r="M10" s="17"/>
    </row>
    <row r="11" spans="1:13" s="5" customFormat="1" ht="30" customHeight="1" x14ac:dyDescent="0.2">
      <c r="A11" s="30" t="s">
        <v>47</v>
      </c>
      <c r="B11" s="31"/>
      <c r="C11" s="32"/>
      <c r="D11" s="6">
        <v>0</v>
      </c>
      <c r="E11" s="6"/>
      <c r="F11" s="28">
        <f t="shared" ref="F11:F14" si="0">D11+E11</f>
        <v>0</v>
      </c>
      <c r="G11" s="6"/>
      <c r="H11" s="28">
        <f t="shared" ref="H11:H14" si="1">F11+G11</f>
        <v>0</v>
      </c>
      <c r="J11" s="3" t="s">
        <v>16</v>
      </c>
      <c r="K11" s="3" t="s">
        <v>25</v>
      </c>
      <c r="L11" s="17"/>
      <c r="M11" s="17"/>
    </row>
    <row r="12" spans="1:13" s="5" customFormat="1" ht="30" customHeight="1" x14ac:dyDescent="0.2">
      <c r="A12" s="30" t="s">
        <v>6</v>
      </c>
      <c r="B12" s="31"/>
      <c r="C12" s="32"/>
      <c r="D12" s="6">
        <v>0</v>
      </c>
      <c r="E12" s="6"/>
      <c r="F12" s="28">
        <f t="shared" si="0"/>
        <v>0</v>
      </c>
      <c r="G12" s="6"/>
      <c r="H12" s="28">
        <f t="shared" si="1"/>
        <v>0</v>
      </c>
      <c r="J12" s="3" t="s">
        <v>17</v>
      </c>
      <c r="K12" s="3" t="s">
        <v>22</v>
      </c>
      <c r="L12" s="17"/>
      <c r="M12" s="17"/>
    </row>
    <row r="13" spans="1:13" s="5" customFormat="1" ht="30" customHeight="1" x14ac:dyDescent="0.2">
      <c r="A13" s="30" t="s">
        <v>46</v>
      </c>
      <c r="B13" s="31"/>
      <c r="C13" s="32"/>
      <c r="D13" s="6">
        <v>0</v>
      </c>
      <c r="E13" s="6"/>
      <c r="F13" s="28">
        <f t="shared" si="0"/>
        <v>0</v>
      </c>
      <c r="G13" s="6"/>
      <c r="H13" s="28">
        <f t="shared" si="1"/>
        <v>0</v>
      </c>
      <c r="J13" s="3" t="s">
        <v>18</v>
      </c>
      <c r="K13" s="3" t="s">
        <v>26</v>
      </c>
      <c r="L13" s="17"/>
      <c r="M13" s="17"/>
    </row>
    <row r="14" spans="1:13" s="5" customFormat="1" ht="30" customHeight="1" thickBot="1" x14ac:dyDescent="0.25">
      <c r="A14" s="30" t="s">
        <v>48</v>
      </c>
      <c r="B14" s="31"/>
      <c r="C14" s="32"/>
      <c r="D14" s="6">
        <v>0</v>
      </c>
      <c r="E14" s="6"/>
      <c r="F14" s="28">
        <f t="shared" si="0"/>
        <v>0</v>
      </c>
      <c r="G14" s="6"/>
      <c r="H14" s="28">
        <f t="shared" si="1"/>
        <v>0</v>
      </c>
      <c r="J14" s="3" t="s">
        <v>19</v>
      </c>
      <c r="K14" s="3"/>
      <c r="L14" s="17"/>
      <c r="M14" s="17"/>
    </row>
    <row r="15" spans="1:13" s="5" customFormat="1" ht="30" customHeight="1" x14ac:dyDescent="0.2">
      <c r="A15" s="58" t="s">
        <v>11</v>
      </c>
      <c r="B15" s="59"/>
      <c r="C15" s="60"/>
      <c r="D15" s="29">
        <f>SUM(D11:D14)</f>
        <v>0</v>
      </c>
      <c r="E15" s="29">
        <f>SUM(E11:E14)</f>
        <v>0</v>
      </c>
      <c r="F15" s="29">
        <f>SUM(F11:F14)</f>
        <v>0</v>
      </c>
      <c r="G15" s="29">
        <f>SUM(G11:G14)</f>
        <v>0</v>
      </c>
      <c r="H15" s="29">
        <f>SUM(H11:H14)</f>
        <v>0</v>
      </c>
      <c r="J15" s="7" t="s">
        <v>20</v>
      </c>
      <c r="K15" s="3"/>
      <c r="L15" s="17"/>
      <c r="M15" s="17"/>
    </row>
    <row r="16" spans="1:13" s="5" customFormat="1" ht="15" customHeight="1" x14ac:dyDescent="0.25">
      <c r="A16" s="71"/>
      <c r="B16" s="72"/>
      <c r="C16" s="72"/>
      <c r="D16" s="72"/>
      <c r="E16" s="72"/>
      <c r="F16" s="77"/>
      <c r="G16" s="77"/>
      <c r="H16" s="78"/>
      <c r="J16" s="16"/>
      <c r="K16" s="16"/>
      <c r="L16" s="16"/>
      <c r="M16" s="16"/>
    </row>
    <row r="17" spans="1:13" s="5" customFormat="1" ht="15" customHeight="1" x14ac:dyDescent="0.25">
      <c r="A17" s="73"/>
      <c r="B17" s="74"/>
      <c r="C17" s="74"/>
      <c r="D17" s="74"/>
      <c r="E17" s="74"/>
      <c r="F17" s="79"/>
      <c r="G17" s="79"/>
      <c r="H17" s="80"/>
      <c r="J17" s="16"/>
      <c r="K17" s="16"/>
      <c r="L17" s="16"/>
      <c r="M17" s="16"/>
    </row>
    <row r="18" spans="1:13" ht="15" customHeight="1" x14ac:dyDescent="0.2">
      <c r="A18" s="73"/>
      <c r="B18" s="74"/>
      <c r="C18" s="74"/>
      <c r="D18" s="74"/>
      <c r="E18" s="74"/>
      <c r="F18" s="79"/>
      <c r="G18" s="79"/>
      <c r="H18" s="80"/>
    </row>
    <row r="19" spans="1:13" ht="15" customHeight="1" x14ac:dyDescent="0.2">
      <c r="A19" s="73"/>
      <c r="B19" s="74"/>
      <c r="C19" s="74"/>
      <c r="D19" s="74"/>
      <c r="E19" s="74"/>
      <c r="F19" s="79"/>
      <c r="G19" s="79"/>
      <c r="H19" s="80"/>
    </row>
    <row r="20" spans="1:13" ht="15" customHeight="1" x14ac:dyDescent="0.2">
      <c r="A20" s="73"/>
      <c r="B20" s="74"/>
      <c r="C20" s="74"/>
      <c r="D20" s="74"/>
      <c r="E20" s="74"/>
      <c r="F20" s="79"/>
      <c r="G20" s="79"/>
      <c r="H20" s="80"/>
    </row>
    <row r="21" spans="1:13" ht="15" customHeight="1" x14ac:dyDescent="0.2">
      <c r="A21" s="73"/>
      <c r="B21" s="74"/>
      <c r="C21" s="74"/>
      <c r="D21" s="74"/>
      <c r="E21" s="74"/>
      <c r="F21" s="79"/>
      <c r="G21" s="79"/>
      <c r="H21" s="80"/>
    </row>
    <row r="22" spans="1:13" ht="15" customHeight="1" x14ac:dyDescent="0.2">
      <c r="A22" s="73"/>
      <c r="B22" s="74"/>
      <c r="C22" s="74"/>
      <c r="D22" s="74"/>
      <c r="E22" s="74"/>
      <c r="F22" s="79"/>
      <c r="G22" s="79"/>
      <c r="H22" s="80"/>
    </row>
    <row r="23" spans="1:13" ht="15" customHeight="1" x14ac:dyDescent="0.2">
      <c r="A23" s="73"/>
      <c r="B23" s="74"/>
      <c r="C23" s="74"/>
      <c r="D23" s="74"/>
      <c r="E23" s="74"/>
      <c r="F23" s="79"/>
      <c r="G23" s="79"/>
      <c r="H23" s="80"/>
    </row>
    <row r="24" spans="1:13" ht="15" customHeight="1" x14ac:dyDescent="0.2">
      <c r="A24" s="73"/>
      <c r="B24" s="74"/>
      <c r="C24" s="74"/>
      <c r="D24" s="74"/>
      <c r="E24" s="74"/>
      <c r="F24" s="79"/>
      <c r="G24" s="79"/>
      <c r="H24" s="80"/>
    </row>
    <row r="25" spans="1:13" ht="15" customHeight="1" x14ac:dyDescent="0.2">
      <c r="A25" s="73"/>
      <c r="B25" s="74"/>
      <c r="C25" s="74"/>
      <c r="D25" s="74"/>
      <c r="E25" s="74"/>
      <c r="F25" s="79"/>
      <c r="G25" s="79"/>
      <c r="H25" s="80"/>
    </row>
    <row r="26" spans="1:13" ht="15" customHeight="1" x14ac:dyDescent="0.2">
      <c r="A26" s="73"/>
      <c r="B26" s="74"/>
      <c r="C26" s="74"/>
      <c r="D26" s="74"/>
      <c r="E26" s="74"/>
      <c r="F26" s="79"/>
      <c r="G26" s="79"/>
      <c r="H26" s="80"/>
    </row>
    <row r="27" spans="1:13" ht="15" customHeight="1" x14ac:dyDescent="0.2">
      <c r="A27" s="73"/>
      <c r="B27" s="74"/>
      <c r="C27" s="74"/>
      <c r="D27" s="74"/>
      <c r="E27" s="74"/>
      <c r="F27" s="79"/>
      <c r="G27" s="79"/>
      <c r="H27" s="80"/>
      <c r="I27" s="4"/>
    </row>
    <row r="28" spans="1:13" ht="15" customHeight="1" x14ac:dyDescent="0.2">
      <c r="A28" s="73"/>
      <c r="B28" s="74"/>
      <c r="C28" s="74"/>
      <c r="D28" s="74"/>
      <c r="E28" s="74"/>
      <c r="F28" s="79"/>
      <c r="G28" s="79"/>
      <c r="H28" s="80"/>
      <c r="I28" s="4"/>
    </row>
    <row r="29" spans="1:13" ht="15" customHeight="1" x14ac:dyDescent="0.2">
      <c r="A29" s="73"/>
      <c r="B29" s="74"/>
      <c r="C29" s="74"/>
      <c r="D29" s="74"/>
      <c r="E29" s="74"/>
      <c r="F29" s="79"/>
      <c r="G29" s="79"/>
      <c r="H29" s="80"/>
      <c r="I29" s="4"/>
    </row>
    <row r="30" spans="1:13" ht="15" customHeight="1" x14ac:dyDescent="0.2">
      <c r="A30" s="73"/>
      <c r="B30" s="74"/>
      <c r="C30" s="74"/>
      <c r="D30" s="74"/>
      <c r="E30" s="74"/>
      <c r="F30" s="79"/>
      <c r="G30" s="79"/>
      <c r="H30" s="80"/>
      <c r="I30" s="4"/>
    </row>
    <row r="31" spans="1:13" ht="15" customHeight="1" x14ac:dyDescent="0.2">
      <c r="A31" s="73"/>
      <c r="B31" s="74"/>
      <c r="C31" s="74"/>
      <c r="D31" s="74"/>
      <c r="E31" s="74"/>
      <c r="F31" s="79"/>
      <c r="G31" s="79"/>
      <c r="H31" s="80"/>
      <c r="I31" s="4"/>
    </row>
    <row r="32" spans="1:13" ht="15" customHeight="1" x14ac:dyDescent="0.2">
      <c r="A32" s="73"/>
      <c r="B32" s="74"/>
      <c r="C32" s="74"/>
      <c r="D32" s="74"/>
      <c r="E32" s="74"/>
      <c r="F32" s="79"/>
      <c r="G32" s="79"/>
      <c r="H32" s="80"/>
    </row>
    <row r="33" spans="1:8" ht="15" customHeight="1" x14ac:dyDescent="0.2">
      <c r="A33" s="73"/>
      <c r="B33" s="74"/>
      <c r="C33" s="74"/>
      <c r="D33" s="74"/>
      <c r="E33" s="74"/>
      <c r="F33" s="79"/>
      <c r="G33" s="79"/>
      <c r="H33" s="80"/>
    </row>
    <row r="34" spans="1:8" ht="15" customHeight="1" x14ac:dyDescent="0.2">
      <c r="A34" s="73"/>
      <c r="B34" s="74"/>
      <c r="C34" s="74"/>
      <c r="D34" s="74"/>
      <c r="E34" s="74"/>
      <c r="F34" s="79"/>
      <c r="G34" s="79"/>
      <c r="H34" s="80"/>
    </row>
    <row r="35" spans="1:8" ht="15" customHeight="1" x14ac:dyDescent="0.2">
      <c r="A35" s="73"/>
      <c r="B35" s="74"/>
      <c r="C35" s="74"/>
      <c r="D35" s="74"/>
      <c r="E35" s="74"/>
      <c r="F35" s="79"/>
      <c r="G35" s="79"/>
      <c r="H35" s="80"/>
    </row>
    <row r="36" spans="1:8" ht="15" customHeight="1" x14ac:dyDescent="0.2">
      <c r="A36" s="75"/>
      <c r="B36" s="76"/>
      <c r="C36" s="76"/>
      <c r="D36" s="76"/>
      <c r="E36" s="76"/>
      <c r="F36" s="81"/>
      <c r="G36" s="81"/>
      <c r="H36" s="82"/>
    </row>
    <row r="37" spans="1:8" ht="15" customHeight="1" x14ac:dyDescent="0.2">
      <c r="A37" s="48" t="s">
        <v>13</v>
      </c>
      <c r="B37" s="49"/>
      <c r="C37" s="49"/>
      <c r="D37" s="49"/>
      <c r="E37" s="14"/>
      <c r="F37" s="49" t="s">
        <v>27</v>
      </c>
      <c r="G37" s="49"/>
      <c r="H37" s="61"/>
    </row>
    <row r="38" spans="1:8" ht="15" customHeight="1" x14ac:dyDescent="0.2">
      <c r="A38" s="18"/>
      <c r="B38" s="19"/>
      <c r="C38" s="20"/>
      <c r="D38" s="20"/>
      <c r="E38" s="20"/>
      <c r="F38" s="20"/>
      <c r="G38" s="20"/>
      <c r="H38" s="10"/>
    </row>
    <row r="39" spans="1:8" ht="15" customHeight="1" x14ac:dyDescent="0.2"/>
  </sheetData>
  <protectedRanges>
    <protectedRange sqref="D11:H14" name="Información"/>
    <protectedRange sqref="G6:H7" name="Solicitud"/>
    <protectedRange sqref="C3" name="Codigo"/>
  </protectedRanges>
  <dataConsolidate/>
  <mergeCells count="25">
    <mergeCell ref="E3:F3"/>
    <mergeCell ref="A37:D37"/>
    <mergeCell ref="A5:B5"/>
    <mergeCell ref="A14:C14"/>
    <mergeCell ref="A1:H1"/>
    <mergeCell ref="A2:H2"/>
    <mergeCell ref="A15:C15"/>
    <mergeCell ref="F37:H37"/>
    <mergeCell ref="A8:H8"/>
    <mergeCell ref="A9:H9"/>
    <mergeCell ref="A10:C10"/>
    <mergeCell ref="A3:B3"/>
    <mergeCell ref="A4:B4"/>
    <mergeCell ref="A16:E36"/>
    <mergeCell ref="F16:H36"/>
    <mergeCell ref="C4:H4"/>
    <mergeCell ref="A13:C13"/>
    <mergeCell ref="F5:H5"/>
    <mergeCell ref="G6:H6"/>
    <mergeCell ref="G7:H7"/>
    <mergeCell ref="C5:D5"/>
    <mergeCell ref="A6:B7"/>
    <mergeCell ref="E6:E7"/>
    <mergeCell ref="A11:C11"/>
    <mergeCell ref="A12:C12"/>
  </mergeCells>
  <dataValidations count="1"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</dataValidation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Readecuación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Usuario de Windows</cp:lastModifiedBy>
  <cp:lastPrinted>2017-02-15T13:04:07Z</cp:lastPrinted>
  <dcterms:created xsi:type="dcterms:W3CDTF">2016-10-31T12:10:47Z</dcterms:created>
  <dcterms:modified xsi:type="dcterms:W3CDTF">2019-05-08T12:45:45Z</dcterms:modified>
</cp:coreProperties>
</file>